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8455" windowHeight="122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49" i="1"/>
  <c r="H43"/>
  <c r="H26"/>
  <c r="H54"/>
  <c r="H52"/>
  <c r="H42"/>
  <c r="H35"/>
  <c r="H62"/>
  <c r="H60"/>
  <c r="H57" s="1"/>
  <c r="H38"/>
  <c r="H63"/>
  <c r="H37" l="1"/>
  <c r="H34"/>
  <c r="H9" s="1"/>
  <c r="I9"/>
  <c r="H68" l="1"/>
</calcChain>
</file>

<file path=xl/sharedStrings.xml><?xml version="1.0" encoding="utf-8"?>
<sst xmlns="http://schemas.openxmlformats.org/spreadsheetml/2006/main" count="289" uniqueCount="153">
  <si>
    <t>РОЗПОДІЛ 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</si>
  <si>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</si>
  <si>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</si>
  <si>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</si>
  <si>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</si>
  <si>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</si>
  <si>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виконавця,найменування бюджетної програми/ підпрограми згідно з Типовою програмною класифікацією видатків та кредитування місцевих бюджетів</t>
  </si>
  <si>
    <t>Обсяг видатків бюджету розвитку,гривень</t>
  </si>
  <si>
    <t>Рівень будівельної готовності об’єкта на кінець бюджетного періоду, %</t>
  </si>
  <si>
    <t>Реконструкція "головного лікувального корпусу"</t>
  </si>
  <si>
    <t>Реконструкція з прибудовою приймального відділення (відділення невідкладних станів) КЗ ФМР "Фастівська міська лікарня" за адресою вул. Київська, 57 в м. Фастові Київської області</t>
  </si>
  <si>
    <t>ПКД будівництва амбулаторій</t>
  </si>
  <si>
    <t>0217322</t>
  </si>
  <si>
    <t>коштів бюджету розвитку за об’єктами у 2019 році</t>
  </si>
  <si>
    <t>2018-2019</t>
  </si>
  <si>
    <t xml:space="preserve">"Дошкільний навчальний заклад №6 "Казка". Капітальний ремонт з заміни вікон і зовнішніх дверей, утеплення та горищного перекриття, влаштування припливної вентиляції, встановлення теплового насосу для потреб ГВП. Адреса: Київська обл., м. Фастів, вул. Героїв Танкістів, буд. 3А", "Дошкільний навчальний заклад №11 "Дзвіночок" м. Фастів. Заміна вікон і зовнішніх дверей, утеплення стін та горищного перекриття, влаштування припливної вентиляції, вустановлення теплового насосу для потреб ГВП та ремонту системи опалення. Адреса: Київська обл., м. Фастів, пров. Шестопала (Клубний),  буд. 2А" </t>
  </si>
  <si>
    <t>"Капітальний ремонт з заміною вікон та дверей в будівлі Фастівської загальноосвітньої школи І-ІІІ ступенів №1, за адресою: Київська область, м. Фастів, вул. Л.Толстого,9",  "Капітальний ремонт з утеплення стн,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Я.Мудорого (колишня Червоноармійська),44" (НЕФКО)</t>
  </si>
  <si>
    <t>"Дошкільний навчальний заклад №6 "Казка". Капітальний ремонт з заміни вікон і зовнішніх дверей, утеплення та горищного перекриття, влаштування припливної вентиляції, встановлення теплового насосу для потреб ГВП. Адреса: Київська обл., м. Фастів, вул. Героїв Танкістів, буд. 3А", "Дошкільний навчальний заклад №11 "Дзвіночок" м. Фастів. Заміна вікон і зовнішніх дверей, утеплення стін та горищного перекриття, влаштування припливної вентиляції, вустановлення теплового насосу для потреб ГВП та ремонту системи опалення. Адреса: Київська обл., м. Фастів, пров. Шестопала (Клубний),  буд. 2А" (НЕФКО)</t>
  </si>
  <si>
    <t>Управління освіти виконавчого комітету Фастівської міської ради</t>
  </si>
  <si>
    <t>Виконавчий комітет Фастівської міської ради</t>
  </si>
  <si>
    <t>Керівництво і управління у відповідній сфері у містах (місті Києві), селищах, селах, об"єднаних територіальних громадах</t>
  </si>
  <si>
    <t>Придбання будівлі для КСОН Кадлубиця</t>
  </si>
  <si>
    <t>0210160</t>
  </si>
  <si>
    <t>Капітальний ремонт водопровідної та каналізаційної системи стаціонарного та поліклінічного відділення КЗ ФМР "Фастівська міська лікарня" по вул. Кірова, 57 в    м. Фастів Київської області"</t>
  </si>
  <si>
    <t>0212111</t>
  </si>
  <si>
    <t>Придбання зелених насаджень</t>
  </si>
  <si>
    <t>0216030</t>
  </si>
  <si>
    <t>Організація благоустрою населених пунктів</t>
  </si>
  <si>
    <t>Будівництво медичних установ та закладів</t>
  </si>
  <si>
    <t>Первинна медична допомога населенню, що надається центрами первинної медичної (медико-санітарної) допомоги</t>
  </si>
  <si>
    <t>0160</t>
  </si>
  <si>
    <t>Внески до статутного капіталу суб`єктів господарювання</t>
  </si>
  <si>
    <t>0217670</t>
  </si>
  <si>
    <t>7670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</si>
  <si>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</si>
  <si>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</si>
  <si>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</si>
  <si>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</si>
  <si>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</si>
  <si>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Виготовлення ПКД та капітальний ремонт доріг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</si>
  <si>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</si>
  <si>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</si>
  <si>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</si>
  <si>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</si>
  <si>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</si>
  <si>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</si>
  <si>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</si>
  <si>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</si>
  <si>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</si>
  <si>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</si>
  <si>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</si>
  <si>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</si>
  <si>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1115041</t>
  </si>
  <si>
    <t>5041</t>
  </si>
  <si>
    <t>0810</t>
  </si>
  <si>
    <t>Утримання та фінансова підтримка спортивних споруд</t>
  </si>
  <si>
    <t>Відділ з питань фізичної культури і спорту виконавчого комітету Фастівської міської ради</t>
  </si>
  <si>
    <t>Управління культури, молоді і туризму виконавчого комітету Фастівської міської ради</t>
  </si>
  <si>
    <t>1013133</t>
  </si>
  <si>
    <t>3133</t>
  </si>
  <si>
    <t>1040</t>
  </si>
  <si>
    <t>Інші заходи та заклади молодіжної політики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</si>
  <si>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</si>
  <si>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</si>
  <si>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</si>
  <si>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</si>
  <si>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обладнання відповідно проекту громадського бюджету «Реконструкція спортивного комплексу, розташованого на території Фастівського навчально-виховного комплексу «Ліцей – ЗОШ І-ІІІ ступенів №2»»</t>
  </si>
  <si>
    <t>Придбання обладнання відповідно проекту громадського бюджету «Створення сучасного наукового центру» Кабінет біології ЗОШ № 2</t>
  </si>
  <si>
    <t>до рішення міської  ради</t>
  </si>
  <si>
    <t>Додаток № 6</t>
  </si>
  <si>
    <t xml:space="preserve">Секретар міської ради                                                                         </t>
  </si>
  <si>
    <t xml:space="preserve">   С.А. Ясінський</t>
  </si>
  <si>
    <t>Придбання обладнання відповідно проекту громадського бюджету  «СЕНСОРНО-ТРЕНАЖЕРНА ЗАЛА ДЛЯ ДІТЕЙ»</t>
  </si>
  <si>
    <t>Придбання обладнання та саджанців відповідно проекту громадського бюджету «Зелений тунель «Золотий дощ»»</t>
  </si>
  <si>
    <t>Придбання обладнання відповідно проекту громадського бюджету «Вуличний літній кінотеатр»</t>
  </si>
  <si>
    <t>Придбання обладнання відповідно проекту громадського бюджету «Облаштування дитячого майданчика по вулиці Миру, 32»</t>
  </si>
  <si>
    <t>060000</t>
  </si>
  <si>
    <t>020000</t>
  </si>
  <si>
    <t>Внески до статутного капіталу КП ФМР "Фастів-благоустрій"</t>
  </si>
  <si>
    <t>0111</t>
  </si>
  <si>
    <t>0726</t>
  </si>
  <si>
    <t>0620</t>
  </si>
  <si>
    <t>0443</t>
  </si>
  <si>
    <t>0216011</t>
  </si>
  <si>
    <t>6011</t>
  </si>
  <si>
    <t>Експлуатація та технічне обслуговування житлового фонду</t>
  </si>
  <si>
    <t xml:space="preserve">Капітальний ремонт з термомодернізацією зовнішніх огороджувальних конструкцій житлового будинку по вул. Соборній, 24 в м. Фастів </t>
  </si>
  <si>
    <t>Придбання монумента для встановлення біля РАЦСу</t>
  </si>
  <si>
    <t>Поліпшення каналізаційно-очисних споруд і каналізаційно-насосних станцій КП ФМР "Фастівводоканал" (виготовлення проектної документації, реконструкція, будівництво), місто Фастів Київської області</t>
  </si>
  <si>
    <t>0217310</t>
  </si>
  <si>
    <t>7310</t>
  </si>
  <si>
    <t>Будівництво об`єктів житлово-комунального господарства</t>
  </si>
  <si>
    <t>0217330</t>
  </si>
  <si>
    <t>7330</t>
  </si>
  <si>
    <t>Будівництво інших об`єктів соціальної та виробничої інфраструктури комунальної власності</t>
  </si>
  <si>
    <t>Реконструкція ливневідвідної системи від вул. Саєнка до вул. Лугова</t>
  </si>
  <si>
    <t>0217370</t>
  </si>
  <si>
    <t>Реалізація інших заходів щодо соціально-економічного розвитку територій</t>
  </si>
  <si>
    <t>Створення (будівництво) обєкту "Комплексна система відеоспостереження у місті Фастів"</t>
  </si>
  <si>
    <t>Придбання скульптури "Лелеки" та барельєфу в ході реконструкції площі Соборної в м. Фастів Київської області</t>
  </si>
  <si>
    <t>Придбання обладнання і предметів довгострокового користування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</si>
  <si>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</si>
  <si>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</si>
  <si>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</si>
  <si>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</si>
  <si>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Капітальний ремонт приміщення Фастівського навчально-реабілітаційного центру</t>
  </si>
  <si>
    <t>Будівництво освітніх установ та закладів</t>
  </si>
  <si>
    <t xml:space="preserve"> Спортивний майданчик для міні-футболу зі штучним покриттям розміром 42х22 в ЗОШ № 1 по вул. Л. Толстого, 9 м. Фастів</t>
  </si>
  <si>
    <t>Дитячі та спортивні майданчики</t>
  </si>
  <si>
    <t>0617321</t>
  </si>
  <si>
    <t>Капітальний ремонт по заміні ліфта в КНП ФМР "Фастівський міський центр первинної медичної (медико-санітарної) допомоги"  за адресою:   м. Фастів, вул. Київська,57</t>
  </si>
  <si>
    <t>Капітальний ремонт (санація) адміністративної будівлі  виконавчого комітету Фастівської міської ради, Київська обл., м. Фастів, пл. Соборна, 1</t>
  </si>
  <si>
    <t>Капітальний ремонт Палацу культури за адресою пл. Перемоги, 1 в м. Фастові Київської обл. (коригування ПКД та виготовлення експертного звіту)</t>
  </si>
  <si>
    <t>Придбання крісел театральних в ході капітального ремонту Палацу культури за адресою пл. Перемоги, 1 в м. Фастові Київської обл.</t>
  </si>
  <si>
    <t>Капітальний ремонт пожежної та звукової сигналізації у приміщенні Палацу культури за адресою пл. Перемоги, 1 в м. Фастові Київської обл.</t>
  </si>
  <si>
    <t xml:space="preserve">Придбання обладнання і предметів довгострокового користування </t>
  </si>
  <si>
    <t>Капітальний ремонт внутрішньої електричної мережі будівлі дитячої музичної школи за адресою: пров. Т.Шевченка, 5 в місті  Фастові Київської області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</si>
  <si>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</si>
  <si>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</si>
  <si>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Розробка ПКД (з урахування ПДВ та вартості експеризи проекту) на виконання робіт за проектом "Капітальний ремонт приміщень 1-го поверху адміністративної будівлі під Центр надання адміністративних послуг, пл. Соборна, 1, м. Фастів, Київська обл."</t>
  </si>
  <si>
    <t>Предпроектні роботи (геологія та геодезія) по вул. Фомічова</t>
  </si>
  <si>
    <t>Виготовлення ПКД та капітального ремонту площі Завокзальна</t>
  </si>
  <si>
    <t>Придбання житла для відселення мешканців аварійного будинку по вул. Садовій, 10 в м. Фастові Київської області.</t>
  </si>
  <si>
    <t>Виготовлення ПКД на реконструкцію житлового будинку по вул. Садовій, 10 в м. Фастові Київської області</t>
  </si>
  <si>
    <t>Капітальний ремонт НВК № 3</t>
  </si>
  <si>
    <t>Придбання обладнання і предметів довгострокового користування (ЦІОТ)</t>
  </si>
  <si>
    <t>Капітальний ремонт ДЮСШ</t>
  </si>
  <si>
    <t>Утримання та навчально-тренувальна робота комунальних дитячо-юнацьких спортивних шкіл</t>
  </si>
  <si>
    <t>0990</t>
  </si>
  <si>
    <t>Методичне забезпечення діяльності навчальних закладів</t>
  </si>
  <si>
    <t>0610</t>
  </si>
  <si>
    <t>Придбання житла для окремих категорій населення відповідно до законодавства</t>
  </si>
  <si>
    <t>0216082</t>
  </si>
  <si>
    <t>0611150</t>
  </si>
  <si>
    <t>0615031</t>
  </si>
  <si>
    <t xml:space="preserve">Капремонт житлового фонду </t>
  </si>
  <si>
    <t xml:space="preserve">Капітальний ремонт фасаду СЗОШ І-ІІІ ступенів №4 з поглибленим вивченням іноземних мов по вул. Комарова,6 в м. Фастові Київської області </t>
  </si>
  <si>
    <t>Найменування об’єкта відповідно до проектно-кошторисної документації</t>
  </si>
  <si>
    <t>Строк реалізації об’єкта (рік початку і завершення)</t>
  </si>
  <si>
    <t>Загальна вартість об’єкта, гривень</t>
  </si>
  <si>
    <t>Поліпшення каналізаційно-очисних споруд і каналізаційно-насосних станцій КП ФМР "Фастівводоканал" (виготовлення проектної документації, реконструкція, будівництво), місто Фастів Київської області (співфінансування)</t>
  </si>
  <si>
    <t>0320</t>
  </si>
  <si>
    <t>Заходи із запобігання та ліквідації надзвичайних ситуацій та наслідків стихійного лиха</t>
  </si>
  <si>
    <t>Виконання робіт за проектом "Капітальний ремонт приміщень 1-го поверху адміністративної будівлі під Центр надання адміністративних послуг, пл. Соборна, 1, м. Фастів, Київська обл."</t>
  </si>
  <si>
    <t xml:space="preserve">Реконструкція частини приміщення поліклінічного підрозділу за адресою м. Фастів, вул. Київська, 57 </t>
  </si>
  <si>
    <t>Капітальний ремонт покриття, укладання бруківки в ДНЗ № 2</t>
  </si>
  <si>
    <t>Капітальний ремонт даху Фастівського НВК "ЗОШ І-ІІІ ступенів № 10 - Гімназія" по вул.Якубовського,14 в м. Фастів Київської обл.</t>
  </si>
  <si>
    <t>Капітальний ремонт з заміною вікон та дверей в будівлі Фастівської загальноосвітньої школи І-ІІІ ступенів №1, за адресою: Київська область, м. Фастів, вул. Л.Толстого,9",  "Капітальний ремонт з утеплення стн,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Я.Мудорого (колишня Червоноармійська),44</t>
  </si>
  <si>
    <t>Придбання спортивного майданчика</t>
  </si>
  <si>
    <t>0218110</t>
  </si>
  <si>
    <t>Придбання основних засобів</t>
  </si>
  <si>
    <t>Закупівля музичних інструментів, компютерного обладнання, відповідного мультимедійного контенту для початкових класів нової української школи (співфінансування)</t>
  </si>
  <si>
    <t>від  06.06.2019 року № 3 -LV-VII</t>
  </si>
</sst>
</file>

<file path=xl/styles.xml><?xml version="1.0" encoding="utf-8"?>
<styleSheet xmlns="http://schemas.openxmlformats.org/spreadsheetml/2006/main">
  <numFmts count="2">
    <numFmt numFmtId="164" formatCode="_-* #,##0.00\ _₴_-;\-* #,##0.00\ _₴_-;_-* &quot;-&quot;??\ _₴_-;_-@_-"/>
    <numFmt numFmtId="165" formatCode="_-* #,##0.00_р_._-;\-* #,##0.00_р_._-;_-* &quot;-&quot;??_р_._-;_-@_-"/>
  </numFmts>
  <fonts count="12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5" fillId="0" borderId="1" xfId="0" quotePrefix="1" applyNumberFormat="1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2" fontId="4" fillId="0" borderId="1" xfId="0" quotePrefix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2" fontId="4" fillId="0" borderId="1" xfId="0" quotePrefix="1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4" fontId="7" fillId="0" borderId="1" xfId="1" applyFont="1" applyBorder="1" applyAlignment="1">
      <alignment horizontal="center" vertical="top" wrapText="1"/>
    </xf>
    <xf numFmtId="164" fontId="7" fillId="0" borderId="1" xfId="1" applyFont="1" applyBorder="1" applyAlignment="1">
      <alignment vertical="top" wrapText="1"/>
    </xf>
    <xf numFmtId="164" fontId="7" fillId="0" borderId="1" xfId="1" applyFont="1" applyFill="1" applyBorder="1" applyAlignment="1">
      <alignment horizontal="center" vertical="top" wrapText="1"/>
    </xf>
    <xf numFmtId="164" fontId="7" fillId="0" borderId="1" xfId="1" applyFont="1" applyFill="1" applyBorder="1" applyAlignment="1">
      <alignment vertical="top" wrapText="1"/>
    </xf>
    <xf numFmtId="164" fontId="7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top" wrapText="1"/>
    </xf>
    <xf numFmtId="164" fontId="8" fillId="2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1" applyFont="1" applyFill="1" applyBorder="1" applyAlignment="1"/>
    <xf numFmtId="0" fontId="7" fillId="0" borderId="1" xfId="0" applyFont="1" applyFill="1" applyBorder="1"/>
    <xf numFmtId="164" fontId="7" fillId="0" borderId="1" xfId="1" applyFont="1" applyFill="1" applyBorder="1"/>
    <xf numFmtId="0" fontId="7" fillId="2" borderId="1" xfId="0" applyFont="1" applyFill="1" applyBorder="1"/>
    <xf numFmtId="164" fontId="8" fillId="2" borderId="1" xfId="1" applyFont="1" applyFill="1" applyBorder="1" applyAlignment="1"/>
    <xf numFmtId="0" fontId="7" fillId="4" borderId="1" xfId="0" applyFont="1" applyFill="1" applyBorder="1"/>
    <xf numFmtId="164" fontId="7" fillId="4" borderId="1" xfId="1" applyFont="1" applyFill="1" applyBorder="1" applyAlignment="1"/>
    <xf numFmtId="0" fontId="7" fillId="0" borderId="1" xfId="0" applyFont="1" applyBorder="1"/>
    <xf numFmtId="164" fontId="7" fillId="0" borderId="1" xfId="1" applyFont="1" applyBorder="1" applyAlignme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164" fontId="8" fillId="2" borderId="1" xfId="1" applyFont="1" applyFill="1" applyBorder="1" applyAlignment="1">
      <alignment horizontal="center" vertical="top" wrapText="1"/>
    </xf>
    <xf numFmtId="0" fontId="11" fillId="0" borderId="0" xfId="0" applyFont="1"/>
    <xf numFmtId="0" fontId="9" fillId="0" borderId="0" xfId="0" applyFont="1" applyFill="1"/>
    <xf numFmtId="0" fontId="4" fillId="0" borderId="1" xfId="3" applyFont="1" applyFill="1" applyBorder="1" applyAlignment="1">
      <alignment horizontal="left" vertical="center" wrapText="1"/>
    </xf>
    <xf numFmtId="0" fontId="9" fillId="4" borderId="0" xfId="0" applyFont="1" applyFill="1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164" fontId="8" fillId="3" borderId="1" xfId="1" applyFont="1" applyFill="1" applyBorder="1" applyAlignment="1"/>
    <xf numFmtId="0" fontId="11" fillId="0" borderId="0" xfId="3" applyFont="1" applyAlignment="1">
      <alignment horizontal="center" vertical="center"/>
    </xf>
    <xf numFmtId="164" fontId="7" fillId="5" borderId="1" xfId="1" applyFont="1" applyFill="1" applyBorder="1" applyAlignment="1">
      <alignment horizontal="center" vertical="top" wrapText="1"/>
    </xf>
    <xf numFmtId="164" fontId="7" fillId="5" borderId="1" xfId="1" applyFont="1" applyFill="1" applyBorder="1" applyAlignment="1">
      <alignment vertical="top" wrapText="1"/>
    </xf>
    <xf numFmtId="164" fontId="7" fillId="5" borderId="1" xfId="1" applyFont="1" applyFill="1" applyBorder="1" applyAlignment="1">
      <alignment vertical="center" wrapText="1"/>
    </xf>
    <xf numFmtId="164" fontId="7" fillId="5" borderId="1" xfId="1" applyFont="1" applyFill="1" applyBorder="1" applyAlignment="1"/>
    <xf numFmtId="164" fontId="7" fillId="5" borderId="1" xfId="1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5">
    <cellStyle name="Звичайний 2" xfId="2"/>
    <cellStyle name="Обычный" xfId="0" builtinId="0"/>
    <cellStyle name="Обычный 2" xfId="3"/>
    <cellStyle name="Финансовый" xfId="1" builtinId="3"/>
    <cellStyle name="Фінансовий 2" xfId="4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topLeftCell="A58" zoomScale="70" zoomScaleNormal="70" workbookViewId="0">
      <selection activeCell="D4" sqref="D4"/>
    </sheetView>
  </sheetViews>
  <sheetFormatPr defaultRowHeight="15.75"/>
  <cols>
    <col min="1" max="2" width="17.28515625" style="54" customWidth="1"/>
    <col min="3" max="3" width="18" style="54" customWidth="1"/>
    <col min="4" max="4" width="72.42578125" style="55" customWidth="1"/>
    <col min="5" max="5" width="107.28515625" style="55" customWidth="1"/>
    <col min="6" max="6" width="17.28515625" style="54" customWidth="1"/>
    <col min="7" max="7" width="25" style="54" customWidth="1"/>
    <col min="8" max="8" width="25.5703125" style="54" customWidth="1"/>
    <col min="9" max="9" width="17.28515625" style="54" customWidth="1"/>
    <col min="10" max="16384" width="9.140625" style="54"/>
  </cols>
  <sheetData>
    <row r="1" spans="1:9">
      <c r="H1" s="56" t="s">
        <v>69</v>
      </c>
    </row>
    <row r="2" spans="1:9">
      <c r="A2" s="56"/>
      <c r="H2" s="57" t="s">
        <v>68</v>
      </c>
    </row>
    <row r="3" spans="1:9">
      <c r="A3" s="56"/>
      <c r="H3" s="57" t="s">
        <v>152</v>
      </c>
    </row>
    <row r="4" spans="1:9">
      <c r="A4" s="56"/>
      <c r="H4" s="57"/>
    </row>
    <row r="5" spans="1:9" ht="37.5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</row>
    <row r="6" spans="1:9" ht="36" customHeight="1">
      <c r="A6" s="77" t="s">
        <v>13</v>
      </c>
      <c r="B6" s="77"/>
      <c r="C6" s="77"/>
      <c r="D6" s="77"/>
      <c r="E6" s="77"/>
      <c r="F6" s="77"/>
      <c r="G6" s="77"/>
      <c r="H6" s="77"/>
      <c r="I6" s="77"/>
    </row>
    <row r="7" spans="1:9" ht="117.75" customHeight="1">
      <c r="A7" s="58" t="s">
        <v>3</v>
      </c>
      <c r="B7" s="58" t="s">
        <v>4</v>
      </c>
      <c r="C7" s="58" t="s">
        <v>5</v>
      </c>
      <c r="D7" s="58" t="s">
        <v>6</v>
      </c>
      <c r="E7" s="58" t="s">
        <v>137</v>
      </c>
      <c r="F7" s="58" t="s">
        <v>138</v>
      </c>
      <c r="G7" s="58" t="s">
        <v>139</v>
      </c>
      <c r="H7" s="58" t="s">
        <v>7</v>
      </c>
      <c r="I7" s="58" t="s">
        <v>8</v>
      </c>
    </row>
    <row r="8" spans="1:9">
      <c r="A8" s="59">
        <v>1</v>
      </c>
      <c r="B8" s="59">
        <v>2</v>
      </c>
      <c r="C8" s="59">
        <v>3</v>
      </c>
      <c r="D8" s="58">
        <v>4</v>
      </c>
      <c r="E8" s="58">
        <v>5</v>
      </c>
      <c r="F8" s="59">
        <v>6</v>
      </c>
      <c r="G8" s="59">
        <v>7</v>
      </c>
      <c r="H8" s="59">
        <v>8</v>
      </c>
      <c r="I8" s="59">
        <v>9</v>
      </c>
    </row>
    <row r="9" spans="1:9" s="62" customFormat="1" ht="24" customHeight="1">
      <c r="A9" s="60" t="s">
        <v>77</v>
      </c>
      <c r="B9" s="19"/>
      <c r="C9" s="19"/>
      <c r="D9" s="31" t="s">
        <v>19</v>
      </c>
      <c r="E9" s="31"/>
      <c r="F9" s="19"/>
      <c r="G9" s="61"/>
      <c r="H9" s="42">
        <f>SUM(H10:H36)</f>
        <v>31727545</v>
      </c>
      <c r="I9" s="61">
        <f>SUM(I10:I35)</f>
        <v>0</v>
      </c>
    </row>
    <row r="10" spans="1:9" ht="39.75" customHeight="1">
      <c r="A10" s="8" t="s">
        <v>22</v>
      </c>
      <c r="B10" s="8" t="s">
        <v>30</v>
      </c>
      <c r="C10" s="8" t="s">
        <v>79</v>
      </c>
      <c r="D10" s="28" t="s">
        <v>20</v>
      </c>
      <c r="E10" s="28" t="s">
        <v>21</v>
      </c>
      <c r="F10" s="10"/>
      <c r="G10" s="35"/>
      <c r="H10" s="36">
        <v>400000</v>
      </c>
      <c r="I10" s="35"/>
    </row>
    <row r="11" spans="1:9" ht="40.5" customHeight="1">
      <c r="A11" s="8" t="s">
        <v>22</v>
      </c>
      <c r="B11" s="8" t="s">
        <v>30</v>
      </c>
      <c r="C11" s="8" t="s">
        <v>79</v>
      </c>
      <c r="D11" s="28" t="s">
        <v>20</v>
      </c>
      <c r="E11" s="9" t="s">
        <v>111</v>
      </c>
      <c r="F11" s="10"/>
      <c r="G11" s="35"/>
      <c r="H11" s="36">
        <v>18000</v>
      </c>
      <c r="I11" s="35"/>
    </row>
    <row r="12" spans="1:9" ht="63.75" customHeight="1">
      <c r="A12" s="8" t="s">
        <v>22</v>
      </c>
      <c r="B12" s="8" t="s">
        <v>30</v>
      </c>
      <c r="C12" s="8" t="s">
        <v>79</v>
      </c>
      <c r="D12" s="28" t="s">
        <v>20</v>
      </c>
      <c r="E12" s="9" t="s">
        <v>119</v>
      </c>
      <c r="F12" s="10"/>
      <c r="G12" s="35"/>
      <c r="H12" s="36">
        <v>180000</v>
      </c>
      <c r="I12" s="35"/>
    </row>
    <row r="13" spans="1:9" ht="63.75" customHeight="1">
      <c r="A13" s="8" t="s">
        <v>22</v>
      </c>
      <c r="B13" s="8" t="s">
        <v>30</v>
      </c>
      <c r="C13" s="8" t="s">
        <v>79</v>
      </c>
      <c r="D13" s="28" t="s">
        <v>20</v>
      </c>
      <c r="E13" s="9" t="s">
        <v>143</v>
      </c>
      <c r="F13" s="10"/>
      <c r="G13" s="35"/>
      <c r="H13" s="72">
        <v>1400000</v>
      </c>
      <c r="I13" s="35"/>
    </row>
    <row r="14" spans="1:9" s="63" customFormat="1" ht="41.25" customHeight="1">
      <c r="A14" s="12" t="s">
        <v>24</v>
      </c>
      <c r="B14" s="13">
        <v>2111</v>
      </c>
      <c r="C14" s="12" t="s">
        <v>80</v>
      </c>
      <c r="D14" s="7" t="s">
        <v>29</v>
      </c>
      <c r="E14" s="7" t="s">
        <v>110</v>
      </c>
      <c r="F14" s="13"/>
      <c r="G14" s="37"/>
      <c r="H14" s="38">
        <v>347820</v>
      </c>
      <c r="I14" s="37"/>
    </row>
    <row r="15" spans="1:9" s="63" customFormat="1" ht="57" customHeight="1">
      <c r="A15" s="12" t="s">
        <v>24</v>
      </c>
      <c r="B15" s="13">
        <v>2111</v>
      </c>
      <c r="C15" s="12" t="s">
        <v>80</v>
      </c>
      <c r="D15" s="7" t="s">
        <v>29</v>
      </c>
      <c r="E15" s="7" t="s">
        <v>23</v>
      </c>
      <c r="F15" s="13"/>
      <c r="G15" s="37"/>
      <c r="H15" s="39">
        <v>1053955</v>
      </c>
      <c r="I15" s="37"/>
    </row>
    <row r="16" spans="1:9" s="63" customFormat="1" ht="41.25" customHeight="1">
      <c r="A16" s="12" t="s">
        <v>24</v>
      </c>
      <c r="B16" s="13">
        <v>2111</v>
      </c>
      <c r="C16" s="12" t="s">
        <v>80</v>
      </c>
      <c r="D16" s="7" t="s">
        <v>29</v>
      </c>
      <c r="E16" s="6" t="s">
        <v>115</v>
      </c>
      <c r="F16" s="13"/>
      <c r="G16" s="37"/>
      <c r="H16" s="39">
        <v>1000000</v>
      </c>
      <c r="I16" s="37"/>
    </row>
    <row r="17" spans="1:9" s="63" customFormat="1" ht="42" customHeight="1">
      <c r="A17" s="1" t="s">
        <v>83</v>
      </c>
      <c r="B17" s="1" t="s">
        <v>84</v>
      </c>
      <c r="C17" s="2" t="s">
        <v>81</v>
      </c>
      <c r="D17" s="3" t="s">
        <v>85</v>
      </c>
      <c r="E17" s="7" t="s">
        <v>86</v>
      </c>
      <c r="F17" s="13"/>
      <c r="G17" s="37"/>
      <c r="H17" s="39">
        <v>1300000</v>
      </c>
      <c r="I17" s="37"/>
    </row>
    <row r="18" spans="1:9" s="63" customFormat="1" ht="27.75" customHeight="1">
      <c r="A18" s="1" t="s">
        <v>83</v>
      </c>
      <c r="B18" s="1" t="s">
        <v>84</v>
      </c>
      <c r="C18" s="2" t="s">
        <v>81</v>
      </c>
      <c r="D18" s="3" t="s">
        <v>85</v>
      </c>
      <c r="E18" s="9" t="s">
        <v>135</v>
      </c>
      <c r="F18" s="13"/>
      <c r="G18" s="37"/>
      <c r="H18" s="39">
        <v>2543665</v>
      </c>
      <c r="I18" s="37"/>
    </row>
    <row r="19" spans="1:9" s="63" customFormat="1" ht="18.75" customHeight="1">
      <c r="A19" s="12" t="s">
        <v>26</v>
      </c>
      <c r="B19" s="13">
        <v>6030</v>
      </c>
      <c r="C19" s="12" t="s">
        <v>81</v>
      </c>
      <c r="D19" s="7" t="s">
        <v>27</v>
      </c>
      <c r="E19" s="7" t="s">
        <v>25</v>
      </c>
      <c r="F19" s="13"/>
      <c r="G19" s="37"/>
      <c r="H19" s="38">
        <v>300000</v>
      </c>
      <c r="I19" s="37"/>
    </row>
    <row r="20" spans="1:9" s="63" customFormat="1" ht="18.75" customHeight="1">
      <c r="A20" s="12" t="s">
        <v>26</v>
      </c>
      <c r="B20" s="13">
        <v>6030</v>
      </c>
      <c r="C20" s="12" t="s">
        <v>81</v>
      </c>
      <c r="D20" s="7" t="s">
        <v>27</v>
      </c>
      <c r="E20" s="7" t="s">
        <v>87</v>
      </c>
      <c r="F20" s="13"/>
      <c r="G20" s="37"/>
      <c r="H20" s="38">
        <v>495000</v>
      </c>
      <c r="I20" s="37"/>
    </row>
    <row r="21" spans="1:9" s="63" customFormat="1" ht="18.75" customHeight="1">
      <c r="A21" s="12" t="s">
        <v>26</v>
      </c>
      <c r="B21" s="13">
        <v>6030</v>
      </c>
      <c r="C21" s="12" t="s">
        <v>81</v>
      </c>
      <c r="D21" s="7" t="s">
        <v>27</v>
      </c>
      <c r="E21" s="29" t="s">
        <v>121</v>
      </c>
      <c r="F21" s="13"/>
      <c r="G21" s="37"/>
      <c r="H21" s="38">
        <v>900000</v>
      </c>
      <c r="I21" s="37"/>
    </row>
    <row r="22" spans="1:9" s="63" customFormat="1" ht="42.75" customHeight="1">
      <c r="A22" s="16" t="s">
        <v>132</v>
      </c>
      <c r="B22" s="27">
        <v>6082</v>
      </c>
      <c r="C22" s="14" t="s">
        <v>130</v>
      </c>
      <c r="D22" s="15" t="s">
        <v>131</v>
      </c>
      <c r="E22" s="9" t="s">
        <v>122</v>
      </c>
      <c r="F22" s="13"/>
      <c r="G22" s="37"/>
      <c r="H22" s="38">
        <v>4492992</v>
      </c>
      <c r="I22" s="37"/>
    </row>
    <row r="23" spans="1:9" s="63" customFormat="1" ht="63" customHeight="1">
      <c r="A23" s="1" t="s">
        <v>89</v>
      </c>
      <c r="B23" s="1" t="s">
        <v>90</v>
      </c>
      <c r="C23" s="2" t="s">
        <v>82</v>
      </c>
      <c r="D23" s="4" t="s">
        <v>91</v>
      </c>
      <c r="E23" s="7" t="s">
        <v>88</v>
      </c>
      <c r="F23" s="13"/>
      <c r="G23" s="37"/>
      <c r="H23" s="37">
        <v>2000000</v>
      </c>
      <c r="I23" s="37"/>
    </row>
    <row r="24" spans="1:9" s="63" customFormat="1" ht="63" customHeight="1">
      <c r="A24" s="1" t="s">
        <v>89</v>
      </c>
      <c r="B24" s="1" t="s">
        <v>90</v>
      </c>
      <c r="C24" s="2" t="s">
        <v>82</v>
      </c>
      <c r="D24" s="4" t="s">
        <v>91</v>
      </c>
      <c r="E24" s="7" t="s">
        <v>140</v>
      </c>
      <c r="F24" s="13"/>
      <c r="G24" s="37"/>
      <c r="H24" s="71">
        <v>61500</v>
      </c>
      <c r="I24" s="37"/>
    </row>
    <row r="25" spans="1:9" s="63" customFormat="1" ht="45" customHeight="1">
      <c r="A25" s="1" t="s">
        <v>89</v>
      </c>
      <c r="B25" s="1" t="s">
        <v>90</v>
      </c>
      <c r="C25" s="2" t="s">
        <v>82</v>
      </c>
      <c r="D25" s="4" t="s">
        <v>91</v>
      </c>
      <c r="E25" s="9" t="s">
        <v>123</v>
      </c>
      <c r="F25" s="13"/>
      <c r="G25" s="37"/>
      <c r="H25" s="37">
        <v>207008</v>
      </c>
      <c r="I25" s="37"/>
    </row>
    <row r="26" spans="1:9" s="63" customFormat="1" ht="20.25">
      <c r="A26" s="12" t="s">
        <v>12</v>
      </c>
      <c r="B26" s="13">
        <v>7322</v>
      </c>
      <c r="C26" s="12" t="s">
        <v>82</v>
      </c>
      <c r="D26" s="7" t="s">
        <v>28</v>
      </c>
      <c r="E26" s="7" t="s">
        <v>9</v>
      </c>
      <c r="F26" s="13" t="s">
        <v>14</v>
      </c>
      <c r="G26" s="37">
        <v>9053843</v>
      </c>
      <c r="H26" s="73">
        <f>435340-100000-95000</f>
        <v>240340</v>
      </c>
      <c r="I26" s="37"/>
    </row>
    <row r="27" spans="1:9" s="63" customFormat="1" ht="37.5">
      <c r="A27" s="12" t="s">
        <v>12</v>
      </c>
      <c r="B27" s="13">
        <v>7322</v>
      </c>
      <c r="C27" s="12" t="s">
        <v>82</v>
      </c>
      <c r="D27" s="7" t="s">
        <v>28</v>
      </c>
      <c r="E27" s="7" t="s">
        <v>144</v>
      </c>
      <c r="F27" s="13"/>
      <c r="G27" s="37"/>
      <c r="H27" s="73">
        <v>95000</v>
      </c>
      <c r="I27" s="37"/>
    </row>
    <row r="28" spans="1:9" s="63" customFormat="1" ht="55.5" customHeight="1">
      <c r="A28" s="16" t="s">
        <v>12</v>
      </c>
      <c r="B28" s="27">
        <v>7322</v>
      </c>
      <c r="C28" s="16" t="s">
        <v>82</v>
      </c>
      <c r="D28" s="7" t="s">
        <v>28</v>
      </c>
      <c r="E28" s="7" t="s">
        <v>10</v>
      </c>
      <c r="F28" s="13" t="s">
        <v>14</v>
      </c>
      <c r="G28" s="37">
        <v>122566477</v>
      </c>
      <c r="H28" s="39">
        <v>100000</v>
      </c>
      <c r="I28" s="37"/>
    </row>
    <row r="29" spans="1:9" s="63" customFormat="1" ht="20.25">
      <c r="A29" s="12" t="s">
        <v>12</v>
      </c>
      <c r="B29" s="13">
        <v>7322</v>
      </c>
      <c r="C29" s="12" t="s">
        <v>82</v>
      </c>
      <c r="D29" s="7" t="s">
        <v>28</v>
      </c>
      <c r="E29" s="7" t="s">
        <v>11</v>
      </c>
      <c r="F29" s="13" t="s">
        <v>14</v>
      </c>
      <c r="G29" s="37">
        <v>7592520</v>
      </c>
      <c r="H29" s="39">
        <v>103265</v>
      </c>
      <c r="I29" s="37"/>
    </row>
    <row r="30" spans="1:9" s="63" customFormat="1" ht="20.25">
      <c r="A30" s="12" t="s">
        <v>12</v>
      </c>
      <c r="B30" s="13">
        <v>7322</v>
      </c>
      <c r="C30" s="12" t="s">
        <v>82</v>
      </c>
      <c r="D30" s="7" t="s">
        <v>28</v>
      </c>
      <c r="E30" s="17" t="s">
        <v>120</v>
      </c>
      <c r="F30" s="13"/>
      <c r="G30" s="37"/>
      <c r="H30" s="39">
        <v>60000</v>
      </c>
      <c r="I30" s="37"/>
    </row>
    <row r="31" spans="1:9" s="63" customFormat="1" ht="37.5">
      <c r="A31" s="1" t="s">
        <v>92</v>
      </c>
      <c r="B31" s="1" t="s">
        <v>93</v>
      </c>
      <c r="C31" s="2" t="s">
        <v>82</v>
      </c>
      <c r="D31" s="4" t="s">
        <v>94</v>
      </c>
      <c r="E31" s="7" t="s">
        <v>95</v>
      </c>
      <c r="F31" s="13" t="s">
        <v>14</v>
      </c>
      <c r="G31" s="37">
        <v>2181571</v>
      </c>
      <c r="H31" s="39">
        <v>1054600</v>
      </c>
      <c r="I31" s="37"/>
    </row>
    <row r="32" spans="1:9" s="63" customFormat="1" ht="37.5">
      <c r="A32" s="1" t="s">
        <v>96</v>
      </c>
      <c r="B32" s="1">
        <v>7370</v>
      </c>
      <c r="C32" s="2" t="s">
        <v>34</v>
      </c>
      <c r="D32" s="4" t="s">
        <v>97</v>
      </c>
      <c r="E32" s="29" t="s">
        <v>98</v>
      </c>
      <c r="F32" s="13">
        <v>2019</v>
      </c>
      <c r="G32" s="37">
        <v>681439</v>
      </c>
      <c r="H32" s="39">
        <v>490000</v>
      </c>
      <c r="I32" s="37"/>
    </row>
    <row r="33" spans="1:9" s="63" customFormat="1" ht="37.5">
      <c r="A33" s="1" t="s">
        <v>96</v>
      </c>
      <c r="B33" s="1">
        <v>7370</v>
      </c>
      <c r="C33" s="2" t="s">
        <v>34</v>
      </c>
      <c r="D33" s="4" t="s">
        <v>97</v>
      </c>
      <c r="E33" s="7" t="s">
        <v>99</v>
      </c>
      <c r="F33" s="13"/>
      <c r="G33" s="37"/>
      <c r="H33" s="39">
        <v>996400</v>
      </c>
      <c r="I33" s="37"/>
    </row>
    <row r="34" spans="1:9" s="63" customFormat="1" ht="37.5" customHeight="1">
      <c r="A34" s="1" t="s">
        <v>35</v>
      </c>
      <c r="B34" s="1" t="s">
        <v>36</v>
      </c>
      <c r="C34" s="2" t="s">
        <v>37</v>
      </c>
      <c r="D34" s="18" t="s">
        <v>38</v>
      </c>
      <c r="E34" s="7" t="s">
        <v>39</v>
      </c>
      <c r="F34" s="13"/>
      <c r="G34" s="37"/>
      <c r="H34" s="40">
        <f>8000000+1500000</f>
        <v>9500000</v>
      </c>
      <c r="I34" s="37"/>
    </row>
    <row r="35" spans="1:9" s="63" customFormat="1" ht="22.5" customHeight="1">
      <c r="A35" s="1" t="s">
        <v>32</v>
      </c>
      <c r="B35" s="1" t="s">
        <v>33</v>
      </c>
      <c r="C35" s="2" t="s">
        <v>34</v>
      </c>
      <c r="D35" s="7" t="s">
        <v>31</v>
      </c>
      <c r="E35" s="7" t="s">
        <v>78</v>
      </c>
      <c r="F35" s="13"/>
      <c r="G35" s="37"/>
      <c r="H35" s="39">
        <f>1500000+689000</f>
        <v>2189000</v>
      </c>
      <c r="I35" s="37"/>
    </row>
    <row r="36" spans="1:9" s="63" customFormat="1" ht="39.75" customHeight="1">
      <c r="A36" s="16" t="s">
        <v>149</v>
      </c>
      <c r="B36" s="1">
        <v>8110</v>
      </c>
      <c r="C36" s="16" t="s">
        <v>141</v>
      </c>
      <c r="D36" s="7" t="s">
        <v>142</v>
      </c>
      <c r="E36" s="7" t="s">
        <v>150</v>
      </c>
      <c r="F36" s="13"/>
      <c r="G36" s="37"/>
      <c r="H36" s="39">
        <v>199000</v>
      </c>
      <c r="I36" s="37"/>
    </row>
    <row r="37" spans="1:9" ht="45" customHeight="1">
      <c r="A37" s="60" t="s">
        <v>76</v>
      </c>
      <c r="B37" s="19"/>
      <c r="C37" s="19"/>
      <c r="D37" s="30" t="s">
        <v>18</v>
      </c>
      <c r="E37" s="31"/>
      <c r="F37" s="19"/>
      <c r="G37" s="41"/>
      <c r="H37" s="42">
        <f>SUM(H38:H56)</f>
        <v>9070365.2699999996</v>
      </c>
      <c r="I37" s="43"/>
    </row>
    <row r="38" spans="1:9" s="63" customFormat="1" ht="156.75" customHeight="1">
      <c r="A38" s="1" t="s">
        <v>40</v>
      </c>
      <c r="B38" s="1" t="s">
        <v>41</v>
      </c>
      <c r="C38" s="2" t="s">
        <v>42</v>
      </c>
      <c r="D38" s="4" t="s">
        <v>43</v>
      </c>
      <c r="E38" s="5" t="s">
        <v>17</v>
      </c>
      <c r="F38" s="13"/>
      <c r="G38" s="44"/>
      <c r="H38" s="40">
        <f>519433.3+315066.27</f>
        <v>834499.57000000007</v>
      </c>
      <c r="I38" s="44"/>
    </row>
    <row r="39" spans="1:9" s="63" customFormat="1" ht="134.25" customHeight="1">
      <c r="A39" s="1" t="s">
        <v>40</v>
      </c>
      <c r="B39" s="1" t="s">
        <v>41</v>
      </c>
      <c r="C39" s="2" t="s">
        <v>42</v>
      </c>
      <c r="D39" s="4" t="s">
        <v>43</v>
      </c>
      <c r="E39" s="5" t="s">
        <v>15</v>
      </c>
      <c r="F39" s="13"/>
      <c r="G39" s="44"/>
      <c r="H39" s="39">
        <v>56907</v>
      </c>
      <c r="I39" s="44"/>
    </row>
    <row r="40" spans="1:9" s="63" customFormat="1" ht="27.75" customHeight="1">
      <c r="A40" s="1" t="s">
        <v>40</v>
      </c>
      <c r="B40" s="1" t="s">
        <v>41</v>
      </c>
      <c r="C40" s="2" t="s">
        <v>42</v>
      </c>
      <c r="D40" s="4" t="s">
        <v>43</v>
      </c>
      <c r="E40" s="6" t="s">
        <v>145</v>
      </c>
      <c r="F40" s="13"/>
      <c r="G40" s="44"/>
      <c r="H40" s="39">
        <v>206747.78</v>
      </c>
      <c r="I40" s="44"/>
    </row>
    <row r="41" spans="1:9" s="63" customFormat="1" ht="27.75" customHeight="1">
      <c r="A41" s="1" t="s">
        <v>40</v>
      </c>
      <c r="B41" s="1" t="s">
        <v>41</v>
      </c>
      <c r="C41" s="2" t="s">
        <v>42</v>
      </c>
      <c r="D41" s="4" t="s">
        <v>43</v>
      </c>
      <c r="E41" s="6" t="s">
        <v>100</v>
      </c>
      <c r="F41" s="13"/>
      <c r="G41" s="44"/>
      <c r="H41" s="73">
        <v>100000</v>
      </c>
      <c r="I41" s="44"/>
    </row>
    <row r="42" spans="1:9" s="63" customFormat="1" ht="77.25" customHeight="1">
      <c r="A42" s="1" t="s">
        <v>44</v>
      </c>
      <c r="B42" s="1" t="s">
        <v>45</v>
      </c>
      <c r="C42" s="2" t="s">
        <v>46</v>
      </c>
      <c r="D42" s="4" t="s">
        <v>47</v>
      </c>
      <c r="E42" s="64" t="s">
        <v>136</v>
      </c>
      <c r="F42" s="13"/>
      <c r="G42" s="44"/>
      <c r="H42" s="40">
        <f>30000+300000</f>
        <v>330000</v>
      </c>
      <c r="I42" s="44"/>
    </row>
    <row r="43" spans="1:9" s="63" customFormat="1" ht="81.75" customHeight="1">
      <c r="A43" s="1" t="s">
        <v>44</v>
      </c>
      <c r="B43" s="1" t="s">
        <v>45</v>
      </c>
      <c r="C43" s="2" t="s">
        <v>46</v>
      </c>
      <c r="D43" s="4" t="s">
        <v>47</v>
      </c>
      <c r="E43" s="6" t="s">
        <v>146</v>
      </c>
      <c r="F43" s="13"/>
      <c r="G43" s="44"/>
      <c r="H43" s="75">
        <f>70000+2010149</f>
        <v>2080149</v>
      </c>
      <c r="I43" s="44"/>
    </row>
    <row r="44" spans="1:9" s="63" customFormat="1" ht="123.75" customHeight="1">
      <c r="A44" s="1" t="s">
        <v>44</v>
      </c>
      <c r="B44" s="1" t="s">
        <v>45</v>
      </c>
      <c r="C44" s="2" t="s">
        <v>46</v>
      </c>
      <c r="D44" s="4" t="s">
        <v>47</v>
      </c>
      <c r="E44" s="5" t="s">
        <v>16</v>
      </c>
      <c r="F44" s="13"/>
      <c r="G44" s="44"/>
      <c r="H44" s="45">
        <v>3079312.7</v>
      </c>
      <c r="I44" s="44"/>
    </row>
    <row r="45" spans="1:9" s="63" customFormat="1" ht="120.75" customHeight="1">
      <c r="A45" s="1" t="s">
        <v>44</v>
      </c>
      <c r="B45" s="1" t="s">
        <v>45</v>
      </c>
      <c r="C45" s="2" t="s">
        <v>46</v>
      </c>
      <c r="D45" s="4" t="s">
        <v>47</v>
      </c>
      <c r="E45" s="5" t="s">
        <v>147</v>
      </c>
      <c r="F45" s="13"/>
      <c r="G45" s="44"/>
      <c r="H45" s="45">
        <v>175937</v>
      </c>
      <c r="I45" s="44"/>
    </row>
    <row r="46" spans="1:9" s="63" customFormat="1" ht="74.25" customHeight="1">
      <c r="A46" s="1" t="s">
        <v>44</v>
      </c>
      <c r="B46" s="1" t="s">
        <v>45</v>
      </c>
      <c r="C46" s="2" t="s">
        <v>46</v>
      </c>
      <c r="D46" s="4" t="s">
        <v>47</v>
      </c>
      <c r="E46" s="5" t="s">
        <v>66</v>
      </c>
      <c r="F46" s="13"/>
      <c r="G46" s="44"/>
      <c r="H46" s="45">
        <v>196000</v>
      </c>
      <c r="I46" s="44"/>
    </row>
    <row r="47" spans="1:9" s="63" customFormat="1" ht="81" customHeight="1">
      <c r="A47" s="1" t="s">
        <v>44</v>
      </c>
      <c r="B47" s="1" t="s">
        <v>45</v>
      </c>
      <c r="C47" s="2" t="s">
        <v>46</v>
      </c>
      <c r="D47" s="4" t="s">
        <v>47</v>
      </c>
      <c r="E47" s="5" t="s">
        <v>72</v>
      </c>
      <c r="F47" s="13"/>
      <c r="G47" s="44"/>
      <c r="H47" s="45">
        <v>100000</v>
      </c>
      <c r="I47" s="44"/>
    </row>
    <row r="48" spans="1:9" s="63" customFormat="1" ht="80.25" customHeight="1">
      <c r="A48" s="1" t="s">
        <v>44</v>
      </c>
      <c r="B48" s="1" t="s">
        <v>45</v>
      </c>
      <c r="C48" s="2" t="s">
        <v>46</v>
      </c>
      <c r="D48" s="4" t="s">
        <v>47</v>
      </c>
      <c r="E48" s="5" t="s">
        <v>67</v>
      </c>
      <c r="F48" s="13"/>
      <c r="G48" s="44"/>
      <c r="H48" s="45">
        <v>54000</v>
      </c>
      <c r="I48" s="44"/>
    </row>
    <row r="49" spans="1:9" s="63" customFormat="1" ht="86.25" customHeight="1">
      <c r="A49" s="1" t="s">
        <v>44</v>
      </c>
      <c r="B49" s="1" t="s">
        <v>45</v>
      </c>
      <c r="C49" s="2" t="s">
        <v>46</v>
      </c>
      <c r="D49" s="4" t="s">
        <v>47</v>
      </c>
      <c r="E49" s="6" t="s">
        <v>100</v>
      </c>
      <c r="F49" s="13"/>
      <c r="G49" s="44"/>
      <c r="H49" s="74">
        <f>171000+190000+180000</f>
        <v>541000</v>
      </c>
      <c r="I49" s="44"/>
    </row>
    <row r="50" spans="1:9" s="63" customFormat="1" ht="86.25" customHeight="1">
      <c r="A50" s="1" t="s">
        <v>44</v>
      </c>
      <c r="B50" s="1" t="s">
        <v>45</v>
      </c>
      <c r="C50" s="2" t="s">
        <v>46</v>
      </c>
      <c r="D50" s="4" t="s">
        <v>47</v>
      </c>
      <c r="E50" s="6" t="s">
        <v>124</v>
      </c>
      <c r="F50" s="13"/>
      <c r="G50" s="44"/>
      <c r="H50" s="45">
        <v>50000</v>
      </c>
      <c r="I50" s="44"/>
    </row>
    <row r="51" spans="1:9" s="63" customFormat="1" ht="86.25" customHeight="1">
      <c r="A51" s="1" t="s">
        <v>44</v>
      </c>
      <c r="B51" s="1" t="s">
        <v>45</v>
      </c>
      <c r="C51" s="2" t="s">
        <v>46</v>
      </c>
      <c r="D51" s="4" t="s">
        <v>47</v>
      </c>
      <c r="E51" s="6" t="s">
        <v>151</v>
      </c>
      <c r="F51" s="13"/>
      <c r="G51" s="44"/>
      <c r="H51" s="74">
        <v>112560</v>
      </c>
      <c r="I51" s="44"/>
    </row>
    <row r="52" spans="1:9" s="63" customFormat="1" ht="76.5" customHeight="1">
      <c r="A52" s="1" t="s">
        <v>101</v>
      </c>
      <c r="B52" s="1" t="s">
        <v>102</v>
      </c>
      <c r="C52" s="2" t="s">
        <v>103</v>
      </c>
      <c r="D52" s="4" t="s">
        <v>104</v>
      </c>
      <c r="E52" s="6" t="s">
        <v>105</v>
      </c>
      <c r="F52" s="13"/>
      <c r="G52" s="44"/>
      <c r="H52" s="45">
        <f>445000-154684.78</f>
        <v>290315.21999999997</v>
      </c>
      <c r="I52" s="44"/>
    </row>
    <row r="53" spans="1:9" s="63" customFormat="1" ht="40.5" customHeight="1">
      <c r="A53" s="1" t="s">
        <v>48</v>
      </c>
      <c r="B53" s="1" t="s">
        <v>49</v>
      </c>
      <c r="C53" s="2" t="s">
        <v>50</v>
      </c>
      <c r="D53" s="4" t="s">
        <v>51</v>
      </c>
      <c r="E53" s="29" t="s">
        <v>73</v>
      </c>
      <c r="F53" s="11"/>
      <c r="G53" s="46"/>
      <c r="H53" s="45">
        <v>20000</v>
      </c>
      <c r="I53" s="46"/>
    </row>
    <row r="54" spans="1:9" s="63" customFormat="1" ht="27" customHeight="1">
      <c r="A54" s="1" t="s">
        <v>133</v>
      </c>
      <c r="B54" s="1">
        <v>1150</v>
      </c>
      <c r="C54" s="22" t="s">
        <v>128</v>
      </c>
      <c r="D54" s="23" t="s">
        <v>129</v>
      </c>
      <c r="E54" s="6" t="s">
        <v>125</v>
      </c>
      <c r="F54" s="11"/>
      <c r="G54" s="46"/>
      <c r="H54" s="45">
        <f>135000-63</f>
        <v>134937</v>
      </c>
      <c r="I54" s="46"/>
    </row>
    <row r="55" spans="1:9" s="63" customFormat="1" ht="42.75" customHeight="1">
      <c r="A55" s="1" t="s">
        <v>134</v>
      </c>
      <c r="B55" s="1">
        <v>5031</v>
      </c>
      <c r="C55" s="22" t="s">
        <v>54</v>
      </c>
      <c r="D55" s="23" t="s">
        <v>127</v>
      </c>
      <c r="E55" s="6" t="s">
        <v>126</v>
      </c>
      <c r="F55" s="11"/>
      <c r="G55" s="46"/>
      <c r="H55" s="45">
        <v>100000</v>
      </c>
      <c r="I55" s="46"/>
    </row>
    <row r="56" spans="1:9" s="63" customFormat="1" ht="38.25" customHeight="1">
      <c r="A56" s="16" t="s">
        <v>109</v>
      </c>
      <c r="B56" s="1">
        <v>7321</v>
      </c>
      <c r="C56" s="2" t="s">
        <v>82</v>
      </c>
      <c r="D56" s="4" t="s">
        <v>106</v>
      </c>
      <c r="E56" s="6" t="s">
        <v>107</v>
      </c>
      <c r="F56" s="11" t="s">
        <v>14</v>
      </c>
      <c r="G56" s="47">
        <v>1499727.76</v>
      </c>
      <c r="H56" s="45">
        <v>608000</v>
      </c>
      <c r="I56" s="46"/>
    </row>
    <row r="57" spans="1:9" ht="42" customHeight="1">
      <c r="A57" s="20">
        <v>1000000</v>
      </c>
      <c r="B57" s="19"/>
      <c r="C57" s="19"/>
      <c r="D57" s="31" t="s">
        <v>57</v>
      </c>
      <c r="E57" s="31"/>
      <c r="F57" s="19"/>
      <c r="G57" s="48"/>
      <c r="H57" s="49">
        <f>SUM(H58:H62)</f>
        <v>7083000</v>
      </c>
      <c r="I57" s="48"/>
    </row>
    <row r="58" spans="1:9" s="65" customFormat="1" ht="57" customHeight="1">
      <c r="A58" s="1" t="s">
        <v>117</v>
      </c>
      <c r="B58" s="25">
        <v>1100</v>
      </c>
      <c r="C58" s="2" t="s">
        <v>50</v>
      </c>
      <c r="D58" s="32" t="s">
        <v>118</v>
      </c>
      <c r="E58" s="6" t="s">
        <v>116</v>
      </c>
      <c r="F58" s="21"/>
      <c r="G58" s="50"/>
      <c r="H58" s="51">
        <v>360000</v>
      </c>
      <c r="I58" s="50"/>
    </row>
    <row r="59" spans="1:9" ht="37.5">
      <c r="A59" s="26" t="s">
        <v>58</v>
      </c>
      <c r="B59" s="26" t="s">
        <v>59</v>
      </c>
      <c r="C59" s="22" t="s">
        <v>60</v>
      </c>
      <c r="D59" s="23" t="s">
        <v>61</v>
      </c>
      <c r="E59" s="33" t="s">
        <v>74</v>
      </c>
      <c r="F59" s="24"/>
      <c r="G59" s="52"/>
      <c r="H59" s="53">
        <v>83000</v>
      </c>
      <c r="I59" s="52"/>
    </row>
    <row r="60" spans="1:9" s="63" customFormat="1" ht="42" customHeight="1">
      <c r="A60" s="1" t="s">
        <v>62</v>
      </c>
      <c r="B60" s="1" t="s">
        <v>63</v>
      </c>
      <c r="C60" s="2" t="s">
        <v>64</v>
      </c>
      <c r="D60" s="4" t="s">
        <v>65</v>
      </c>
      <c r="E60" s="6" t="s">
        <v>113</v>
      </c>
      <c r="F60" s="11"/>
      <c r="G60" s="46"/>
      <c r="H60" s="45">
        <f>1083750+150280</f>
        <v>1234030</v>
      </c>
      <c r="I60" s="46"/>
    </row>
    <row r="61" spans="1:9" s="63" customFormat="1" ht="41.25" customHeight="1">
      <c r="A61" s="1" t="s">
        <v>62</v>
      </c>
      <c r="B61" s="1" t="s">
        <v>63</v>
      </c>
      <c r="C61" s="2" t="s">
        <v>64</v>
      </c>
      <c r="D61" s="4" t="s">
        <v>65</v>
      </c>
      <c r="E61" s="6" t="s">
        <v>112</v>
      </c>
      <c r="F61" s="11"/>
      <c r="G61" s="46"/>
      <c r="H61" s="45">
        <v>100000</v>
      </c>
      <c r="I61" s="46"/>
    </row>
    <row r="62" spans="1:9" s="63" customFormat="1" ht="37.5">
      <c r="A62" s="1" t="s">
        <v>62</v>
      </c>
      <c r="B62" s="1" t="s">
        <v>63</v>
      </c>
      <c r="C62" s="2" t="s">
        <v>64</v>
      </c>
      <c r="D62" s="4" t="s">
        <v>65</v>
      </c>
      <c r="E62" s="6" t="s">
        <v>114</v>
      </c>
      <c r="F62" s="11"/>
      <c r="G62" s="46"/>
      <c r="H62" s="45">
        <f>7000000-1083750-250280-360000</f>
        <v>5305970</v>
      </c>
      <c r="I62" s="46"/>
    </row>
    <row r="63" spans="1:9" ht="39.75" customHeight="1">
      <c r="A63" s="20">
        <v>1100000</v>
      </c>
      <c r="B63" s="19"/>
      <c r="C63" s="19"/>
      <c r="D63" s="31" t="s">
        <v>56</v>
      </c>
      <c r="E63" s="31"/>
      <c r="F63" s="19"/>
      <c r="G63" s="48"/>
      <c r="H63" s="49">
        <f>SUM(H64:H67)</f>
        <v>669000</v>
      </c>
      <c r="I63" s="48"/>
    </row>
    <row r="64" spans="1:9" ht="21.75" customHeight="1">
      <c r="A64" s="26" t="s">
        <v>52</v>
      </c>
      <c r="B64" s="26" t="s">
        <v>53</v>
      </c>
      <c r="C64" s="22" t="s">
        <v>54</v>
      </c>
      <c r="D64" s="23" t="s">
        <v>55</v>
      </c>
      <c r="E64" s="34" t="s">
        <v>108</v>
      </c>
      <c r="F64" s="24"/>
      <c r="G64" s="52"/>
      <c r="H64" s="53">
        <v>450000</v>
      </c>
      <c r="I64" s="52"/>
    </row>
    <row r="65" spans="1:9" ht="21.75" customHeight="1">
      <c r="A65" s="26" t="s">
        <v>52</v>
      </c>
      <c r="B65" s="26" t="s">
        <v>53</v>
      </c>
      <c r="C65" s="22" t="s">
        <v>54</v>
      </c>
      <c r="D65" s="23" t="s">
        <v>55</v>
      </c>
      <c r="E65" s="34" t="s">
        <v>148</v>
      </c>
      <c r="F65" s="24"/>
      <c r="G65" s="52"/>
      <c r="H65" s="74">
        <v>100000</v>
      </c>
      <c r="I65" s="52"/>
    </row>
    <row r="66" spans="1:9" ht="21.75" customHeight="1">
      <c r="A66" s="26" t="s">
        <v>52</v>
      </c>
      <c r="B66" s="26" t="s">
        <v>53</v>
      </c>
      <c r="C66" s="22" t="s">
        <v>54</v>
      </c>
      <c r="D66" s="23" t="s">
        <v>55</v>
      </c>
      <c r="E66" s="6" t="s">
        <v>115</v>
      </c>
      <c r="F66" s="24"/>
      <c r="G66" s="52"/>
      <c r="H66" s="53">
        <v>19000</v>
      </c>
      <c r="I66" s="52"/>
    </row>
    <row r="67" spans="1:9" ht="37.5">
      <c r="A67" s="26" t="s">
        <v>52</v>
      </c>
      <c r="B67" s="26" t="s">
        <v>53</v>
      </c>
      <c r="C67" s="22" t="s">
        <v>54</v>
      </c>
      <c r="D67" s="23" t="s">
        <v>55</v>
      </c>
      <c r="E67" s="7" t="s">
        <v>75</v>
      </c>
      <c r="F67" s="24"/>
      <c r="G67" s="52"/>
      <c r="H67" s="53">
        <v>100000</v>
      </c>
      <c r="I67" s="52"/>
    </row>
    <row r="68" spans="1:9" ht="20.25">
      <c r="A68" s="66" t="s">
        <v>1</v>
      </c>
      <c r="B68" s="66" t="s">
        <v>1</v>
      </c>
      <c r="C68" s="66" t="s">
        <v>1</v>
      </c>
      <c r="D68" s="67" t="s">
        <v>2</v>
      </c>
      <c r="E68" s="67" t="s">
        <v>1</v>
      </c>
      <c r="F68" s="66" t="s">
        <v>1</v>
      </c>
      <c r="G68" s="68"/>
      <c r="H68" s="69">
        <f>H63+H57+H37+H9</f>
        <v>48549910.269999996</v>
      </c>
      <c r="I68" s="68"/>
    </row>
    <row r="70" spans="1:9">
      <c r="D70" s="70" t="s">
        <v>70</v>
      </c>
      <c r="G70" s="54" t="s">
        <v>71</v>
      </c>
    </row>
  </sheetData>
  <mergeCells count="2">
    <mergeCell ref="A5:I5"/>
    <mergeCell ref="A6:I6"/>
  </mergeCells>
  <printOptions horizontalCentered="1" verticalCentered="1"/>
  <pageMargins left="0.70866141732283472" right="0.70866141732283472" top="0.94488188976377963" bottom="0.35433070866141736" header="0.31496062992125984" footer="0.31496062992125984"/>
  <pageSetup paperSize="9" scale="3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2019-05-21T11:31:35Z</cp:lastPrinted>
  <dcterms:created xsi:type="dcterms:W3CDTF">2018-11-19T09:03:36Z</dcterms:created>
  <dcterms:modified xsi:type="dcterms:W3CDTF">2019-06-11T13:50:11Z</dcterms:modified>
</cp:coreProperties>
</file>