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8455" windowHeight="122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48" i="1"/>
  <c r="H46"/>
  <c r="H37"/>
  <c r="H44"/>
  <c r="H32"/>
  <c r="H56"/>
  <c r="H54"/>
  <c r="H34"/>
  <c r="H57"/>
  <c r="H51" l="1"/>
  <c r="H33"/>
  <c r="H31"/>
  <c r="I9"/>
  <c r="H24" l="1"/>
  <c r="H9" s="1"/>
  <c r="H61" s="1"/>
</calcChain>
</file>

<file path=xl/sharedStrings.xml><?xml version="1.0" encoding="utf-8"?>
<sst xmlns="http://schemas.openxmlformats.org/spreadsheetml/2006/main" count="256" uniqueCount="144">
  <si>
    <t>РОЗПОДІЛ </t>
  </si>
  <si>
    <t>×</t>
  </si>
  <si>
    <t>УСЬОГО</t>
  </si>
  <si>
    <t>Код Програмної класифікації видатків та кредитування місцевих бюджетів</t>
  </si>
  <si>
    <t>Код Типової програмної класифікації видатків та кредитування місцевих бюджетів</t>
  </si>
  <si>
    <t>Код Функціональної класифікації видатків та кредитування бюджету</t>
  </si>
  <si>
    <t>Найменування головного розпорядника коштів місцевого бюджету/ відповідального виконавця,найменування бюджетної програми/ підпрограми згідно з Типовою програмною класифікацією видатків та кредитування місцевих бюджетів</t>
  </si>
  <si>
    <t>Обсяг видатків бюджету розвитку,гривень</t>
  </si>
  <si>
    <t>Рівень будівельної готовності об’єкта на кінець бюджетного періоду, %</t>
  </si>
  <si>
    <t>Реконструкція "головного лікувального корпусу"</t>
  </si>
  <si>
    <t>Реконструкція з прибудовою приймального відділення (відділення невідкладних станів) КЗ ФМР "Фастівська міська лікарня" за адресою вул. Київська, 57 в м. Фастові Київської області</t>
  </si>
  <si>
    <t>ПКД будівництва амбулаторій</t>
  </si>
  <si>
    <t>0217322</t>
  </si>
  <si>
    <t>коштів бюджету розвитку за об’єктами у 2019 році</t>
  </si>
  <si>
    <t>2018-2019</t>
  </si>
  <si>
    <t>"Капітальний ремонт з заміною вікон та дверей в будівлі Фастівської загальноосвітньої школи І-ІІІ ступенів №1, за адресою: Київська область, м. Фастів, вул. Л.Толстого,9",  "Капітальний ремонт з утеплення стн, заміною вікон та дверей, влаштуванням припливної вентиляції та модернізацією внутрішнього освітлення в будівлі Фастівської загальноосвітньої школи І-ІІІ ступенів №2, за адресою: Київська область, м. Фастів, вул. Я.Мудорого (колишня Червоноармійська),44"</t>
  </si>
  <si>
    <t xml:space="preserve">"Дошкільний навчальний заклад №6 "Казка". Капітальний ремонт з заміни вікон і зовнішніх дверей, утеплення та горищного перекриття, влаштування припливної вентиляції, встановлення теплового насосу для потреб ГВП. Адреса: Київська обл., м. Фастів, вул. Героїв Танкістів, буд. 3А", "Дошкільний навчальний заклад №11 "Дзвіночок" м. Фастів. Заміна вікон і зовнішніх дверей, утеплення стін та горищного перекриття, влаштування припливної вентиляції, вустановлення теплового насосу для потреб ГВП та ремонту системи опалення. Адреса: Київська обл., м. Фастів, пров. Шестопала (Клубний),  буд. 2А" </t>
  </si>
  <si>
    <t>"Капітальний ремонт з заміною вікон та дверей в будівлі Фастівської загальноосвітньої школи І-ІІІ ступенів №1, за адресою: Київська область, м. Фастів, вул. Л.Толстого,9",  "Капітальний ремонт з утеплення стн, заміною вікон та дверей, влаштуванням припливної вентиляції та модернізацією внутрішнього освітлення в будівлі Фастівської загальноосвітньої школи І-ІІІ ступенів №2, за адресою: Київська область, м. Фастів, вул. Я.Мудорого (колишня Червоноармійська),44" (НЕФКО)</t>
  </si>
  <si>
    <t>"Дошкільний навчальний заклад №6 "Казка". Капітальний ремонт з заміни вікон і зовнішніх дверей, утеплення та горищного перекриття, влаштування припливної вентиляції, встановлення теплового насосу для потреб ГВП. Адреса: Київська обл., м. Фастів, вул. Героїв Танкістів, буд. 3А", "Дошкільний навчальний заклад №11 "Дзвіночок" м. Фастів. Заміна вікон і зовнішніх дверей, утеплення стін та горищного перекриття, влаштування припливної вентиляції, вустановлення теплового насосу для потреб ГВП та ремонту системи опалення. Адреса: Київська обл., м. Фастів, пров. Шестопала (Клубний),  буд. 2А" (НЕФКО)</t>
  </si>
  <si>
    <t>Управління освіти виконавчого комітету Фастівської міської ради</t>
  </si>
  <si>
    <t>Виконавчий комітет Фастівської міської ради</t>
  </si>
  <si>
    <t>Керівництво і управління у відповідній сфері у містах (місті Києві), селищах, селах, об"єднаних територіальних громадах</t>
  </si>
  <si>
    <t>Придбання будівлі для КСОН Кадлубиця</t>
  </si>
  <si>
    <t>0210160</t>
  </si>
  <si>
    <t>Капітальний ремонт водопровідної та каналізаційної системи стаціонарного та поліклінічного відділення КЗ ФМР "Фастівська міська лікарня" по вул. Кірова, 57 в    м. Фастів Київської області"</t>
  </si>
  <si>
    <t>0212111</t>
  </si>
  <si>
    <t>Придбання зелених насаджень</t>
  </si>
  <si>
    <t>0216030</t>
  </si>
  <si>
    <t>Організація благоустрою населених пунктів</t>
  </si>
  <si>
    <t>Будівництво медичних установ та закладів</t>
  </si>
  <si>
    <t>Первинна медична допомога населенню, що надається центрами первинної медичної (медико-санітарної) допомоги</t>
  </si>
  <si>
    <t>0160</t>
  </si>
  <si>
    <t>Внески до статутного капіталу суб`єктів господарювання</t>
  </si>
  <si>
    <t>0217670</t>
  </si>
  <si>
    <t>7670</t>
  </si>
  <si>
    <t>0490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</si>
  <si>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</si>
  <si>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</si>
  <si>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</si>
  <si>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</si>
  <si>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Виготовлення ПКД та капітальний ремонт доріг</t>
  </si>
  <si>
    <r>
      <t>Найменування об</t>
    </r>
    <r>
      <rPr>
        <sz val="12"/>
        <color theme="1"/>
        <rFont val="Times New Roman"/>
        <family val="1"/>
        <charset val="204"/>
      </rPr>
      <t>’</t>
    </r>
    <r>
      <rPr>
        <sz val="12"/>
        <color rgb="FF000000"/>
        <rFont val="Times New Roman"/>
        <family val="1"/>
        <charset val="204"/>
      </rPr>
      <t>єкта відповідно до проектно-кошторисної документації</t>
    </r>
  </si>
  <si>
    <r>
      <t>Строк реалізації об</t>
    </r>
    <r>
      <rPr>
        <sz val="12"/>
        <color theme="1"/>
        <rFont val="Times New Roman"/>
        <family val="1"/>
        <charset val="204"/>
      </rPr>
      <t>’</t>
    </r>
    <r>
      <rPr>
        <sz val="12"/>
        <color rgb="FF000000"/>
        <rFont val="Times New Roman"/>
        <family val="1"/>
        <charset val="204"/>
      </rPr>
      <t>єкта (рік початку і завершення)</t>
    </r>
  </si>
  <si>
    <r>
      <t>Загальна вартість об</t>
    </r>
    <r>
      <rPr>
        <sz val="12"/>
        <color theme="1"/>
        <rFont val="Times New Roman"/>
        <family val="1"/>
        <charset val="204"/>
      </rPr>
      <t>’</t>
    </r>
    <r>
      <rPr>
        <sz val="12"/>
        <color rgb="FF000000"/>
        <rFont val="Times New Roman"/>
        <family val="1"/>
        <charset val="204"/>
      </rPr>
      <t>єкта, гривень</t>
    </r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</si>
  <si>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</si>
  <si>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</si>
  <si>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</si>
  <si>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</si>
  <si>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</si>
  <si>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</si>
  <si>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</si>
  <si>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</si>
  <si>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</si>
  <si>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</si>
  <si>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</si>
  <si>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</si>
  <si>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1115041</t>
  </si>
  <si>
    <t>5041</t>
  </si>
  <si>
    <t>0810</t>
  </si>
  <si>
    <t>Утримання та фінансова підтримка спортивних споруд</t>
  </si>
  <si>
    <t>Відділ з питань фізичної культури і спорту виконавчого комітету Фастівської міської ради</t>
  </si>
  <si>
    <t>Управління культури, молоді і туризму виконавчого комітету Фастівської міської ради</t>
  </si>
  <si>
    <t>1013133</t>
  </si>
  <si>
    <t>3133</t>
  </si>
  <si>
    <t>1040</t>
  </si>
  <si>
    <t>Інші заходи та заклади молодіжної політики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</si>
  <si>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</si>
  <si>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</si>
  <si>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</si>
  <si>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</si>
  <si>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Придбання обладнання відповідно проекту громадського бюджету «Реконструкція спортивного комплексу, розташованого на території Фастівського навчально-виховного комплексу «Ліцей – ЗОШ І-ІІІ ступенів №2»»</t>
  </si>
  <si>
    <t>Придбання обладнання відповідно проекту громадського бюджету «Створення сучасного наукового центру» Кабінет біології ЗОШ № 2</t>
  </si>
  <si>
    <t>до рішення міської  ради</t>
  </si>
  <si>
    <t>Додаток № 6</t>
  </si>
  <si>
    <t xml:space="preserve">Секретар міської ради                                                                         </t>
  </si>
  <si>
    <t xml:space="preserve">   С.А. Ясінський</t>
  </si>
  <si>
    <t>Придбання обладнання відповідно проекту громадського бюджету  «СЕНСОРНО-ТРЕНАЖЕРНА ЗАЛА ДЛЯ ДІТЕЙ»</t>
  </si>
  <si>
    <t>Придбання обладнання та саджанців відповідно проекту громадського бюджету «Зелений тунель «Золотий дощ»»</t>
  </si>
  <si>
    <t>Придбання обладнання відповідно проекту громадського бюджету «Вуличний літній кінотеатр»</t>
  </si>
  <si>
    <t>Придбання обладнання відповідно проекту громадського бюджету «Облаштування дитячого майданчика по вулиці Миру, 32»</t>
  </si>
  <si>
    <t>060000</t>
  </si>
  <si>
    <t>020000</t>
  </si>
  <si>
    <t>Внески до статутного капіталу КП ФМР "Фастів-благоустрій"</t>
  </si>
  <si>
    <t>0111</t>
  </si>
  <si>
    <t>0726</t>
  </si>
  <si>
    <t>0620</t>
  </si>
  <si>
    <t>0443</t>
  </si>
  <si>
    <t>0216011</t>
  </si>
  <si>
    <t>6011</t>
  </si>
  <si>
    <t>Експлуатація та технічне обслуговування житлового фонду</t>
  </si>
  <si>
    <t xml:space="preserve">Капітальний ремонт з термомодернізацією зовнішніх огороджувальних конструкцій житлового будинку по вул. Соборній, 24 в м. Фастів </t>
  </si>
  <si>
    <t>Придбання монумента для встановлення біля РАЦСу</t>
  </si>
  <si>
    <t>Поліпшення каналізаційно-очисних споруд і каналізаційно-насосних станцій КП ФМР "Фастівводоканал" (виготовлення проектної документації, реконструкція, будівництво), місто Фастів Київської області</t>
  </si>
  <si>
    <t>0217310</t>
  </si>
  <si>
    <t>7310</t>
  </si>
  <si>
    <t>Будівництво об`єктів житлово-комунального господарства</t>
  </si>
  <si>
    <t>0217330</t>
  </si>
  <si>
    <t>7330</t>
  </si>
  <si>
    <t>Будівництво інших об`єктів соціальної та виробничої інфраструктури комунальної власності</t>
  </si>
  <si>
    <t>Реконструкція ливневідвідної системи від вул. Саєнка до вул. Лугова</t>
  </si>
  <si>
    <t>0217370</t>
  </si>
  <si>
    <t>Реалізація інших заходів щодо соціально-економічного розвитку територій</t>
  </si>
  <si>
    <t>Створення (будівництво) обєкту "Комплексна система відеоспостереження у місті Фастів"</t>
  </si>
  <si>
    <t>Придбання скульптури "Лелеки" та барельєфу в ході реконструкції площі Соборної в м. Фастів Київської області</t>
  </si>
  <si>
    <t>Придбання обладнання і предметів довгострокового користування</t>
  </si>
  <si>
    <t>0611070</t>
  </si>
  <si>
    <t>1070</t>
  </si>
  <si>
    <t>0922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</si>
  <si>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</si>
  <si>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Капітальний ремонт приміщення Фастівського навчально-реабілітаційного центру</t>
  </si>
  <si>
    <t>Будівництво освітніх установ та закладів</t>
  </si>
  <si>
    <t xml:space="preserve"> Спортивний майданчик для міні-футболу зі штучним покриттям розміром 42х22 в ЗОШ № 1 по вул. Л. Толстого, 9 м. Фастів</t>
  </si>
  <si>
    <t>Дитячі та спортивні майданчики</t>
  </si>
  <si>
    <t>0617321</t>
  </si>
  <si>
    <t>Капітальний ремонт по заміні ліфта в КНП ФМР "Фастівський міський центр первинної медичної (медико-санітарної) допомоги"  за адресою:   м. Фастів, вул. Київська,57</t>
  </si>
  <si>
    <t>Капітальний ремонт (санація) адміністративної будівлі  виконавчого комітету Фастівської міської ради, Київська обл., м. Фастів, пл. Соборна, 1</t>
  </si>
  <si>
    <t>Капітальний ремонт Палацу культури за адресою пл. Перемоги, 1 в м. Фастові Київської обл. (коригування ПКД та виготовлення експертного звіту)</t>
  </si>
  <si>
    <t>Придбання крісел театральних в ході капітального ремонту Палацу культури за адресою пл. Перемоги, 1 в м. Фастові Київської обл.</t>
  </si>
  <si>
    <t>Капітальний ремонт пожежної та звукової сигналізації у приміщенні Палацу культури за адресою пл. Перемоги, 1 в м. Фастові Київської обл.</t>
  </si>
  <si>
    <t xml:space="preserve">Придбання обладнання і предметів довгострокового користування </t>
  </si>
  <si>
    <t>Капітальний ремонт внутрішньої електричної мережі будівлі дитячої музичної школи за адресою: пров. Т.Шевченка, 5 в місті  Фастові Київської області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</si>
  <si>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</si>
  <si>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</si>
  <si>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Розробка ПКД (з урахування ПДВ та вартості експеризи проекту) на виконання робіт за проектом "Капітальний ремонт приміщень 1-го поверху адміністративної будівлі під Центр надання адміністративних послуг, пл. Соборна, 1, м. Фастів, Київська обл."</t>
  </si>
  <si>
    <t>Предпроектні роботи (геологія та геодезія) по вул. Фомічова</t>
  </si>
  <si>
    <t>Виготовлення ПКД та капітального ремонту площі Завокзальна</t>
  </si>
  <si>
    <t>Придбання житла для відселення мешканців аварійного будинку по вул. Садовій, 10 в м. Фастові Київської області.</t>
  </si>
  <si>
    <t>Виготовлення ПКД на реконструкцію житлового будинку по вул. Садовій, 10 в м. Фастові Київської області</t>
  </si>
  <si>
    <t>Капітальний ремонт НВК № 3</t>
  </si>
  <si>
    <t xml:space="preserve"> "Капітальний ремонт даху Фастівського навчально-виховного комплексу "Загальноосвітня школа І-ІІІ ступенів № 10 Гімназія" по вул.Якубовського,14 в м. Фастові Київської обл."</t>
  </si>
  <si>
    <t>Придбання обладнання і предметів довгострокового користування (ЦІОТ)</t>
  </si>
  <si>
    <t>Капітальний ремонт ДЮСШ</t>
  </si>
  <si>
    <t>Утримання та навчально-тренувальна робота комунальних дитячо-юнацьких спортивних шкіл</t>
  </si>
  <si>
    <t>0990</t>
  </si>
  <si>
    <t>Методичне забезпечення діяльності навчальних закладів</t>
  </si>
  <si>
    <t>0610</t>
  </si>
  <si>
    <t>Придбання житла для окремих категорій населення відповідно до законодавства</t>
  </si>
  <si>
    <t>0216082</t>
  </si>
  <si>
    <t>0611150</t>
  </si>
  <si>
    <t>0615031</t>
  </si>
  <si>
    <t xml:space="preserve">Капремонт житлового фонду </t>
  </si>
  <si>
    <t>Капітальний ремонт покрииття, укладання бруківки в ДНЗ № 2</t>
  </si>
  <si>
    <t xml:space="preserve">Капітальний ремонт фасаду СЗОШ І-ІІІ ступенів №4 з поглибленим вивченням іноземних мов по вул. Комарова,6 в м. Фастові Київської області </t>
  </si>
  <si>
    <t>від  16.05.2019 року № 2-LIІІ-VII</t>
  </si>
</sst>
</file>

<file path=xl/styles.xml><?xml version="1.0" encoding="utf-8"?>
<styleSheet xmlns="http://schemas.openxmlformats.org/spreadsheetml/2006/main">
  <numFmts count="2">
    <numFmt numFmtId="164" formatCode="_-* #,##0.00\ _₴_-;\-* #,##0.00\ _₴_-;_-* &quot;-&quot;??\ _₴_-;_-@_-"/>
    <numFmt numFmtId="165" formatCode="_-* #,##0.00_р_._-;\-* #,##0.00_р_._-;_-* &quot;-&quot;??_р_._-;_-@_-"/>
  </numFmts>
  <fonts count="25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</cellStyleXfs>
  <cellXfs count="97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8" fillId="0" borderId="0" xfId="0" applyFont="1"/>
    <xf numFmtId="0" fontId="5" fillId="0" borderId="0" xfId="3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Fill="1"/>
    <xf numFmtId="49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2" fillId="0" borderId="1" xfId="0" quotePrefix="1" applyFont="1" applyFill="1" applyBorder="1" applyAlignment="1">
      <alignment horizontal="center" vertical="center" wrapText="1"/>
    </xf>
    <xf numFmtId="2" fontId="12" fillId="0" borderId="1" xfId="0" quotePrefix="1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vertical="center" wrapText="1"/>
    </xf>
    <xf numFmtId="2" fontId="12" fillId="0" borderId="1" xfId="0" quotePrefix="1" applyNumberFormat="1" applyFont="1" applyFill="1" applyBorder="1" applyAlignment="1">
      <alignment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49" fontId="12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/>
    <xf numFmtId="0" fontId="14" fillId="0" borderId="1" xfId="0" quotePrefix="1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4" borderId="0" xfId="0" applyFont="1" applyFill="1"/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2" fontId="16" fillId="0" borderId="1" xfId="0" quotePrefix="1" applyNumberFormat="1" applyFont="1" applyBorder="1" applyAlignment="1">
      <alignment horizontal="center" vertical="center" wrapText="1"/>
    </xf>
    <xf numFmtId="2" fontId="16" fillId="0" borderId="1" xfId="0" quotePrefix="1" applyNumberFormat="1" applyFont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left" vertical="center" wrapText="1"/>
    </xf>
    <xf numFmtId="2" fontId="12" fillId="0" borderId="1" xfId="0" quotePrefix="1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vertical="top" wrapText="1"/>
    </xf>
    <xf numFmtId="2" fontId="12" fillId="0" borderId="1" xfId="0" quotePrefix="1" applyNumberFormat="1" applyFont="1" applyBorder="1" applyAlignment="1">
      <alignment horizontal="center" vertical="center" wrapText="1"/>
    </xf>
    <xf numFmtId="2" fontId="12" fillId="0" borderId="1" xfId="0" quotePrefix="1" applyNumberFormat="1" applyFont="1" applyBorder="1" applyAlignment="1">
      <alignment vertical="center" wrapText="1"/>
    </xf>
    <xf numFmtId="0" fontId="12" fillId="0" borderId="1" xfId="0" applyFont="1" applyBorder="1"/>
    <xf numFmtId="0" fontId="12" fillId="4" borderId="1" xfId="0" applyFont="1" applyFill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4" fillId="0" borderId="1" xfId="0" quotePrefix="1" applyNumberFormat="1" applyFont="1" applyFill="1" applyBorder="1" applyAlignment="1">
      <alignment horizontal="center" vertical="center" wrapText="1"/>
    </xf>
    <xf numFmtId="2" fontId="14" fillId="0" borderId="1" xfId="0" quotePrefix="1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3" applyFont="1" applyFill="1" applyBorder="1" applyAlignment="1">
      <alignment horizontal="left" vertical="center" wrapText="1"/>
    </xf>
    <xf numFmtId="2" fontId="18" fillId="0" borderId="1" xfId="0" quotePrefix="1" applyNumberFormat="1" applyFont="1" applyBorder="1" applyAlignment="1">
      <alignment horizontal="center" vertical="center" wrapText="1"/>
    </xf>
    <xf numFmtId="2" fontId="18" fillId="0" borderId="1" xfId="0" quotePrefix="1" applyNumberFormat="1" applyFont="1" applyBorder="1" applyAlignment="1">
      <alignment vertical="center" wrapText="1"/>
    </xf>
    <xf numFmtId="0" fontId="14" fillId="0" borderId="1" xfId="0" applyFont="1" applyFill="1" applyBorder="1"/>
    <xf numFmtId="0" fontId="6" fillId="0" borderId="0" xfId="0" applyFont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164" fontId="19" fillId="2" borderId="1" xfId="1" applyFont="1" applyFill="1" applyBorder="1" applyAlignment="1">
      <alignment horizontal="center" vertical="top" wrapText="1"/>
    </xf>
    <xf numFmtId="164" fontId="19" fillId="2" borderId="1" xfId="1" applyFont="1" applyFill="1" applyBorder="1" applyAlignment="1">
      <alignment vertical="top" wrapText="1"/>
    </xf>
    <xf numFmtId="164" fontId="20" fillId="0" borderId="1" xfId="1" applyFont="1" applyBorder="1" applyAlignment="1">
      <alignment horizontal="center" vertical="top" wrapText="1"/>
    </xf>
    <xf numFmtId="164" fontId="20" fillId="0" borderId="1" xfId="1" applyFont="1" applyBorder="1" applyAlignment="1">
      <alignment vertical="top" wrapText="1"/>
    </xf>
    <xf numFmtId="164" fontId="20" fillId="0" borderId="1" xfId="1" applyFont="1" applyFill="1" applyBorder="1" applyAlignment="1">
      <alignment horizontal="center" vertical="top" wrapText="1"/>
    </xf>
    <xf numFmtId="164" fontId="20" fillId="0" borderId="1" xfId="1" applyFont="1" applyFill="1" applyBorder="1" applyAlignment="1">
      <alignment vertical="top" wrapText="1"/>
    </xf>
    <xf numFmtId="164" fontId="20" fillId="0" borderId="1" xfId="1" applyFont="1" applyFill="1" applyBorder="1" applyAlignment="1">
      <alignment vertical="center" wrapText="1"/>
    </xf>
    <xf numFmtId="164" fontId="20" fillId="0" borderId="1" xfId="1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top" wrapText="1"/>
    </xf>
    <xf numFmtId="164" fontId="21" fillId="2" borderId="1" xfId="1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164" fontId="22" fillId="0" borderId="1" xfId="1" applyFont="1" applyFill="1" applyBorder="1" applyAlignment="1">
      <alignment vertical="center" wrapText="1"/>
    </xf>
    <xf numFmtId="164" fontId="22" fillId="0" borderId="1" xfId="1" applyFont="1" applyFill="1" applyBorder="1" applyAlignment="1">
      <alignment vertical="center"/>
    </xf>
    <xf numFmtId="164" fontId="20" fillId="0" borderId="1" xfId="1" applyFont="1" applyFill="1" applyBorder="1" applyAlignment="1">
      <alignment wrapText="1"/>
    </xf>
    <xf numFmtId="164" fontId="20" fillId="0" borderId="1" xfId="1" applyFont="1" applyFill="1" applyBorder="1" applyAlignment="1"/>
    <xf numFmtId="164" fontId="22" fillId="0" borderId="1" xfId="1" applyFont="1" applyFill="1" applyBorder="1" applyAlignment="1"/>
    <xf numFmtId="0" fontId="20" fillId="0" borderId="1" xfId="0" applyFont="1" applyFill="1" applyBorder="1"/>
    <xf numFmtId="0" fontId="22" fillId="0" borderId="1" xfId="0" applyFont="1" applyFill="1" applyBorder="1"/>
    <xf numFmtId="164" fontId="20" fillId="0" borderId="1" xfId="1" applyFont="1" applyFill="1" applyBorder="1"/>
    <xf numFmtId="0" fontId="20" fillId="2" borderId="1" xfId="0" applyFont="1" applyFill="1" applyBorder="1"/>
    <xf numFmtId="164" fontId="21" fillId="2" borderId="1" xfId="1" applyFont="1" applyFill="1" applyBorder="1" applyAlignment="1"/>
    <xf numFmtId="0" fontId="20" fillId="4" borderId="1" xfId="0" applyFont="1" applyFill="1" applyBorder="1"/>
    <xf numFmtId="164" fontId="20" fillId="4" borderId="1" xfId="1" applyFont="1" applyFill="1" applyBorder="1" applyAlignment="1"/>
    <xf numFmtId="0" fontId="20" fillId="0" borderId="1" xfId="0" applyFont="1" applyBorder="1"/>
    <xf numFmtId="164" fontId="20" fillId="0" borderId="1" xfId="1" applyFont="1" applyBorder="1" applyAlignment="1"/>
    <xf numFmtId="0" fontId="23" fillId="3" borderId="1" xfId="0" applyFont="1" applyFill="1" applyBorder="1"/>
    <xf numFmtId="164" fontId="24" fillId="3" borderId="1" xfId="1" applyFont="1" applyFill="1" applyBorder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5">
    <cellStyle name="Звичайний 2" xfId="2"/>
    <cellStyle name="Обычный" xfId="0" builtinId="0"/>
    <cellStyle name="Обычный 2" xfId="3"/>
    <cellStyle name="Финансовый" xfId="1" builtinId="3"/>
    <cellStyle name="Фінансовий 2" xfId="4"/>
  </cellStyles>
  <dxfs count="0"/>
  <tableStyles count="0" defaultTableStyle="TableStyleMedium9" defaultPivotStyle="PivotStyleLight16"/>
  <colors>
    <mruColors>
      <color rgb="FFCC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tabSelected="1" zoomScale="70" zoomScaleNormal="70" workbookViewId="0">
      <selection activeCell="G12" sqref="G12"/>
    </sheetView>
  </sheetViews>
  <sheetFormatPr defaultRowHeight="15.75"/>
  <cols>
    <col min="1" max="2" width="17.28515625" style="2" customWidth="1"/>
    <col min="3" max="3" width="18" style="2" customWidth="1"/>
    <col min="4" max="4" width="72.42578125" style="56" customWidth="1"/>
    <col min="5" max="5" width="107.28515625" style="56" customWidth="1"/>
    <col min="6" max="6" width="17.28515625" style="2" customWidth="1"/>
    <col min="7" max="7" width="25" style="2" customWidth="1"/>
    <col min="8" max="8" width="23.7109375" style="2" customWidth="1"/>
    <col min="9" max="9" width="17.28515625" style="2" customWidth="1"/>
    <col min="10" max="16384" width="9.140625" style="2"/>
  </cols>
  <sheetData>
    <row r="1" spans="1:9">
      <c r="H1" s="3" t="s">
        <v>73</v>
      </c>
    </row>
    <row r="2" spans="1:9">
      <c r="A2" s="3"/>
      <c r="H2" s="7" t="s">
        <v>72</v>
      </c>
    </row>
    <row r="3" spans="1:9">
      <c r="A3" s="3"/>
      <c r="H3" s="7" t="s">
        <v>143</v>
      </c>
    </row>
    <row r="4" spans="1:9">
      <c r="A4" s="3"/>
      <c r="H4" s="7"/>
    </row>
    <row r="5" spans="1:9" ht="37.5" customHeight="1">
      <c r="A5" s="95" t="s">
        <v>0</v>
      </c>
      <c r="B5" s="95"/>
      <c r="C5" s="95"/>
      <c r="D5" s="95"/>
      <c r="E5" s="95"/>
      <c r="F5" s="95"/>
      <c r="G5" s="95"/>
      <c r="H5" s="95"/>
      <c r="I5" s="95"/>
    </row>
    <row r="6" spans="1:9" ht="36" customHeight="1">
      <c r="A6" s="96" t="s">
        <v>13</v>
      </c>
      <c r="B6" s="96"/>
      <c r="C6" s="96"/>
      <c r="D6" s="96"/>
      <c r="E6" s="96"/>
      <c r="F6" s="96"/>
      <c r="G6" s="96"/>
      <c r="H6" s="96"/>
      <c r="I6" s="96"/>
    </row>
    <row r="7" spans="1:9" ht="117.75" customHeight="1">
      <c r="A7" s="6" t="s">
        <v>3</v>
      </c>
      <c r="B7" s="6" t="s">
        <v>4</v>
      </c>
      <c r="C7" s="6" t="s">
        <v>5</v>
      </c>
      <c r="D7" s="6" t="s">
        <v>6</v>
      </c>
      <c r="E7" s="6" t="s">
        <v>41</v>
      </c>
      <c r="F7" s="6" t="s">
        <v>42</v>
      </c>
      <c r="G7" s="6" t="s">
        <v>43</v>
      </c>
      <c r="H7" s="6" t="s">
        <v>7</v>
      </c>
      <c r="I7" s="6" t="s">
        <v>8</v>
      </c>
    </row>
    <row r="8" spans="1:9">
      <c r="A8" s="1">
        <v>1</v>
      </c>
      <c r="B8" s="1">
        <v>2</v>
      </c>
      <c r="C8" s="1">
        <v>3</v>
      </c>
      <c r="D8" s="6">
        <v>4</v>
      </c>
      <c r="E8" s="6">
        <v>5</v>
      </c>
      <c r="F8" s="1">
        <v>6</v>
      </c>
      <c r="G8" s="1">
        <v>7</v>
      </c>
      <c r="H8" s="1">
        <v>8</v>
      </c>
      <c r="I8" s="1">
        <v>9</v>
      </c>
    </row>
    <row r="9" spans="1:9" s="4" customFormat="1" ht="24" customHeight="1">
      <c r="A9" s="9" t="s">
        <v>81</v>
      </c>
      <c r="B9" s="10"/>
      <c r="C9" s="10"/>
      <c r="D9" s="57" t="s">
        <v>20</v>
      </c>
      <c r="E9" s="57"/>
      <c r="F9" s="10"/>
      <c r="G9" s="66"/>
      <c r="H9" s="67">
        <f>SUM(H10:H32)</f>
        <v>30067045</v>
      </c>
      <c r="I9" s="66">
        <f>SUM(I10:I32)</f>
        <v>0</v>
      </c>
    </row>
    <row r="10" spans="1:9" ht="39.75" customHeight="1">
      <c r="A10" s="11" t="s">
        <v>23</v>
      </c>
      <c r="B10" s="11" t="s">
        <v>31</v>
      </c>
      <c r="C10" s="25" t="s">
        <v>83</v>
      </c>
      <c r="D10" s="58" t="s">
        <v>21</v>
      </c>
      <c r="E10" s="58" t="s">
        <v>22</v>
      </c>
      <c r="F10" s="27"/>
      <c r="G10" s="68"/>
      <c r="H10" s="69">
        <v>400000</v>
      </c>
      <c r="I10" s="68"/>
    </row>
    <row r="11" spans="1:9" s="24" customFormat="1" ht="40.5" customHeight="1">
      <c r="A11" s="25" t="s">
        <v>23</v>
      </c>
      <c r="B11" s="25" t="s">
        <v>31</v>
      </c>
      <c r="C11" s="25" t="s">
        <v>83</v>
      </c>
      <c r="D11" s="58" t="s">
        <v>21</v>
      </c>
      <c r="E11" s="26" t="s">
        <v>115</v>
      </c>
      <c r="F11" s="27"/>
      <c r="G11" s="68"/>
      <c r="H11" s="69">
        <v>18000</v>
      </c>
      <c r="I11" s="68"/>
    </row>
    <row r="12" spans="1:9" s="24" customFormat="1" ht="63.75" customHeight="1">
      <c r="A12" s="25" t="s">
        <v>23</v>
      </c>
      <c r="B12" s="25" t="s">
        <v>31</v>
      </c>
      <c r="C12" s="25" t="s">
        <v>83</v>
      </c>
      <c r="D12" s="58" t="s">
        <v>21</v>
      </c>
      <c r="E12" s="26" t="s">
        <v>123</v>
      </c>
      <c r="F12" s="27"/>
      <c r="G12" s="68"/>
      <c r="H12" s="69">
        <v>180000</v>
      </c>
      <c r="I12" s="68"/>
    </row>
    <row r="13" spans="1:9" s="8" customFormat="1" ht="41.25" customHeight="1">
      <c r="A13" s="32" t="s">
        <v>25</v>
      </c>
      <c r="B13" s="33">
        <v>2111</v>
      </c>
      <c r="C13" s="32" t="s">
        <v>84</v>
      </c>
      <c r="D13" s="22" t="s">
        <v>30</v>
      </c>
      <c r="E13" s="22" t="s">
        <v>114</v>
      </c>
      <c r="F13" s="33"/>
      <c r="G13" s="70"/>
      <c r="H13" s="71">
        <v>347820</v>
      </c>
      <c r="I13" s="70"/>
    </row>
    <row r="14" spans="1:9" s="8" customFormat="1" ht="57" customHeight="1">
      <c r="A14" s="32" t="s">
        <v>25</v>
      </c>
      <c r="B14" s="33">
        <v>2111</v>
      </c>
      <c r="C14" s="32" t="s">
        <v>84</v>
      </c>
      <c r="D14" s="22" t="s">
        <v>30</v>
      </c>
      <c r="E14" s="22" t="s">
        <v>24</v>
      </c>
      <c r="F14" s="33"/>
      <c r="G14" s="70"/>
      <c r="H14" s="72">
        <v>1053955</v>
      </c>
      <c r="I14" s="70"/>
    </row>
    <row r="15" spans="1:9" s="30" customFormat="1" ht="41.25" customHeight="1">
      <c r="A15" s="32" t="s">
        <v>25</v>
      </c>
      <c r="B15" s="33">
        <v>2111</v>
      </c>
      <c r="C15" s="32" t="s">
        <v>84</v>
      </c>
      <c r="D15" s="22" t="s">
        <v>30</v>
      </c>
      <c r="E15" s="19" t="s">
        <v>119</v>
      </c>
      <c r="F15" s="33"/>
      <c r="G15" s="70"/>
      <c r="H15" s="72">
        <v>1000000</v>
      </c>
      <c r="I15" s="70"/>
    </row>
    <row r="16" spans="1:9" s="8" customFormat="1" ht="42" customHeight="1">
      <c r="A16" s="12" t="s">
        <v>87</v>
      </c>
      <c r="B16" s="12" t="s">
        <v>88</v>
      </c>
      <c r="C16" s="13" t="s">
        <v>85</v>
      </c>
      <c r="D16" s="14" t="s">
        <v>89</v>
      </c>
      <c r="E16" s="22" t="s">
        <v>90</v>
      </c>
      <c r="F16" s="33"/>
      <c r="G16" s="70"/>
      <c r="H16" s="72">
        <v>1300000</v>
      </c>
      <c r="I16" s="70"/>
    </row>
    <row r="17" spans="1:9" s="30" customFormat="1" ht="27.75" customHeight="1">
      <c r="A17" s="12" t="s">
        <v>87</v>
      </c>
      <c r="B17" s="12" t="s">
        <v>88</v>
      </c>
      <c r="C17" s="13" t="s">
        <v>85</v>
      </c>
      <c r="D17" s="14" t="s">
        <v>89</v>
      </c>
      <c r="E17" s="26" t="s">
        <v>140</v>
      </c>
      <c r="F17" s="33"/>
      <c r="G17" s="70"/>
      <c r="H17" s="72">
        <v>2543665</v>
      </c>
      <c r="I17" s="70"/>
    </row>
    <row r="18" spans="1:9" s="8" customFormat="1" ht="18.75" customHeight="1">
      <c r="A18" s="32" t="s">
        <v>27</v>
      </c>
      <c r="B18" s="33">
        <v>6030</v>
      </c>
      <c r="C18" s="32" t="s">
        <v>85</v>
      </c>
      <c r="D18" s="22" t="s">
        <v>28</v>
      </c>
      <c r="E18" s="22" t="s">
        <v>26</v>
      </c>
      <c r="F18" s="33"/>
      <c r="G18" s="70"/>
      <c r="H18" s="71">
        <v>300000</v>
      </c>
      <c r="I18" s="70"/>
    </row>
    <row r="19" spans="1:9" s="8" customFormat="1" ht="18.75" customHeight="1">
      <c r="A19" s="32" t="s">
        <v>27</v>
      </c>
      <c r="B19" s="33">
        <v>6030</v>
      </c>
      <c r="C19" s="32" t="s">
        <v>85</v>
      </c>
      <c r="D19" s="22" t="s">
        <v>28</v>
      </c>
      <c r="E19" s="22" t="s">
        <v>91</v>
      </c>
      <c r="F19" s="33"/>
      <c r="G19" s="70"/>
      <c r="H19" s="71">
        <v>495000</v>
      </c>
      <c r="I19" s="70"/>
    </row>
    <row r="20" spans="1:9" s="8" customFormat="1" ht="18.75" customHeight="1">
      <c r="A20" s="32" t="s">
        <v>27</v>
      </c>
      <c r="B20" s="33">
        <v>6030</v>
      </c>
      <c r="C20" s="32" t="s">
        <v>85</v>
      </c>
      <c r="D20" s="22" t="s">
        <v>28</v>
      </c>
      <c r="E20" s="59" t="s">
        <v>125</v>
      </c>
      <c r="F20" s="33"/>
      <c r="G20" s="70"/>
      <c r="H20" s="71">
        <v>900000</v>
      </c>
      <c r="I20" s="70"/>
    </row>
    <row r="21" spans="1:9" s="30" customFormat="1" ht="42.75" customHeight="1">
      <c r="A21" s="36" t="s">
        <v>137</v>
      </c>
      <c r="B21" s="47">
        <v>6082</v>
      </c>
      <c r="C21" s="34" t="s">
        <v>135</v>
      </c>
      <c r="D21" s="35" t="s">
        <v>136</v>
      </c>
      <c r="E21" s="26" t="s">
        <v>126</v>
      </c>
      <c r="F21" s="33"/>
      <c r="G21" s="70"/>
      <c r="H21" s="71">
        <v>4492992</v>
      </c>
      <c r="I21" s="70"/>
    </row>
    <row r="22" spans="1:9" s="8" customFormat="1" ht="63" customHeight="1">
      <c r="A22" s="12" t="s">
        <v>93</v>
      </c>
      <c r="B22" s="12" t="s">
        <v>94</v>
      </c>
      <c r="C22" s="13" t="s">
        <v>86</v>
      </c>
      <c r="D22" s="15" t="s">
        <v>95</v>
      </c>
      <c r="E22" s="22" t="s">
        <v>92</v>
      </c>
      <c r="F22" s="33"/>
      <c r="G22" s="70"/>
      <c r="H22" s="70">
        <v>2000000</v>
      </c>
      <c r="I22" s="70"/>
    </row>
    <row r="23" spans="1:9" s="30" customFormat="1" ht="45" customHeight="1">
      <c r="A23" s="12" t="s">
        <v>93</v>
      </c>
      <c r="B23" s="12" t="s">
        <v>94</v>
      </c>
      <c r="C23" s="13" t="s">
        <v>86</v>
      </c>
      <c r="D23" s="15" t="s">
        <v>95</v>
      </c>
      <c r="E23" s="26" t="s">
        <v>127</v>
      </c>
      <c r="F23" s="33"/>
      <c r="G23" s="70"/>
      <c r="H23" s="70">
        <v>207008</v>
      </c>
      <c r="I23" s="70"/>
    </row>
    <row r="24" spans="1:9" s="8" customFormat="1" ht="20.25">
      <c r="A24" s="32" t="s">
        <v>12</v>
      </c>
      <c r="B24" s="33">
        <v>7322</v>
      </c>
      <c r="C24" s="32" t="s">
        <v>86</v>
      </c>
      <c r="D24" s="22" t="s">
        <v>29</v>
      </c>
      <c r="E24" s="22" t="s">
        <v>9</v>
      </c>
      <c r="F24" s="33" t="s">
        <v>14</v>
      </c>
      <c r="G24" s="70">
        <v>9053843</v>
      </c>
      <c r="H24" s="72">
        <f>435340-100000</f>
        <v>335340</v>
      </c>
      <c r="I24" s="70"/>
    </row>
    <row r="25" spans="1:9" s="8" customFormat="1" ht="55.5" customHeight="1">
      <c r="A25" s="36" t="s">
        <v>12</v>
      </c>
      <c r="B25" s="47">
        <v>7322</v>
      </c>
      <c r="C25" s="36" t="s">
        <v>86</v>
      </c>
      <c r="D25" s="22" t="s">
        <v>29</v>
      </c>
      <c r="E25" s="22" t="s">
        <v>10</v>
      </c>
      <c r="F25" s="33" t="s">
        <v>14</v>
      </c>
      <c r="G25" s="70">
        <v>122566477</v>
      </c>
      <c r="H25" s="72">
        <v>100000</v>
      </c>
      <c r="I25" s="70"/>
    </row>
    <row r="26" spans="1:9" s="8" customFormat="1" ht="20.25">
      <c r="A26" s="32" t="s">
        <v>12</v>
      </c>
      <c r="B26" s="33">
        <v>7322</v>
      </c>
      <c r="C26" s="32" t="s">
        <v>86</v>
      </c>
      <c r="D26" s="22" t="s">
        <v>29</v>
      </c>
      <c r="E26" s="22" t="s">
        <v>11</v>
      </c>
      <c r="F26" s="33" t="s">
        <v>14</v>
      </c>
      <c r="G26" s="70">
        <v>7592520</v>
      </c>
      <c r="H26" s="72">
        <v>103265</v>
      </c>
      <c r="I26" s="70"/>
    </row>
    <row r="27" spans="1:9" s="30" customFormat="1" ht="20.25">
      <c r="A27" s="32" t="s">
        <v>12</v>
      </c>
      <c r="B27" s="33">
        <v>7322</v>
      </c>
      <c r="C27" s="32" t="s">
        <v>86</v>
      </c>
      <c r="D27" s="22" t="s">
        <v>29</v>
      </c>
      <c r="E27" s="37" t="s">
        <v>124</v>
      </c>
      <c r="F27" s="33"/>
      <c r="G27" s="70"/>
      <c r="H27" s="72">
        <v>60000</v>
      </c>
      <c r="I27" s="70"/>
    </row>
    <row r="28" spans="1:9" s="8" customFormat="1" ht="37.5">
      <c r="A28" s="12" t="s">
        <v>96</v>
      </c>
      <c r="B28" s="12" t="s">
        <v>97</v>
      </c>
      <c r="C28" s="13" t="s">
        <v>86</v>
      </c>
      <c r="D28" s="15" t="s">
        <v>98</v>
      </c>
      <c r="E28" s="22" t="s">
        <v>99</v>
      </c>
      <c r="F28" s="33" t="s">
        <v>14</v>
      </c>
      <c r="G28" s="70">
        <v>2181571</v>
      </c>
      <c r="H28" s="72">
        <v>1054600</v>
      </c>
      <c r="I28" s="70"/>
    </row>
    <row r="29" spans="1:9" s="8" customFormat="1" ht="37.5">
      <c r="A29" s="12" t="s">
        <v>100</v>
      </c>
      <c r="B29" s="12">
        <v>7370</v>
      </c>
      <c r="C29" s="13" t="s">
        <v>35</v>
      </c>
      <c r="D29" s="15" t="s">
        <v>101</v>
      </c>
      <c r="E29" s="59" t="s">
        <v>102</v>
      </c>
      <c r="F29" s="33">
        <v>2019</v>
      </c>
      <c r="G29" s="70">
        <v>681439</v>
      </c>
      <c r="H29" s="72">
        <v>490000</v>
      </c>
      <c r="I29" s="70"/>
    </row>
    <row r="30" spans="1:9" s="8" customFormat="1" ht="37.5">
      <c r="A30" s="12" t="s">
        <v>100</v>
      </c>
      <c r="B30" s="12">
        <v>7370</v>
      </c>
      <c r="C30" s="13" t="s">
        <v>35</v>
      </c>
      <c r="D30" s="15" t="s">
        <v>101</v>
      </c>
      <c r="E30" s="22" t="s">
        <v>103</v>
      </c>
      <c r="F30" s="33"/>
      <c r="G30" s="70"/>
      <c r="H30" s="72">
        <v>996400</v>
      </c>
      <c r="I30" s="70"/>
    </row>
    <row r="31" spans="1:9" s="8" customFormat="1" ht="37.5" customHeight="1">
      <c r="A31" s="16" t="s">
        <v>36</v>
      </c>
      <c r="B31" s="16" t="s">
        <v>37</v>
      </c>
      <c r="C31" s="13" t="s">
        <v>38</v>
      </c>
      <c r="D31" s="38" t="s">
        <v>39</v>
      </c>
      <c r="E31" s="22" t="s">
        <v>40</v>
      </c>
      <c r="F31" s="33"/>
      <c r="G31" s="70"/>
      <c r="H31" s="73">
        <f>8000000+1500000</f>
        <v>9500000</v>
      </c>
      <c r="I31" s="70"/>
    </row>
    <row r="32" spans="1:9" s="30" customFormat="1" ht="22.5" customHeight="1">
      <c r="A32" s="12" t="s">
        <v>33</v>
      </c>
      <c r="B32" s="12" t="s">
        <v>34</v>
      </c>
      <c r="C32" s="13" t="s">
        <v>35</v>
      </c>
      <c r="D32" s="22" t="s">
        <v>32</v>
      </c>
      <c r="E32" s="22" t="s">
        <v>82</v>
      </c>
      <c r="F32" s="33"/>
      <c r="G32" s="70"/>
      <c r="H32" s="72">
        <f>1500000+689000</f>
        <v>2189000</v>
      </c>
      <c r="I32" s="70"/>
    </row>
    <row r="33" spans="1:9" ht="45" customHeight="1">
      <c r="A33" s="9" t="s">
        <v>80</v>
      </c>
      <c r="B33" s="10"/>
      <c r="C33" s="39"/>
      <c r="D33" s="60" t="s">
        <v>19</v>
      </c>
      <c r="E33" s="61"/>
      <c r="F33" s="39"/>
      <c r="G33" s="74"/>
      <c r="H33" s="75">
        <f>SUM(H34:H50)</f>
        <v>6667656.2700000005</v>
      </c>
      <c r="I33" s="76"/>
    </row>
    <row r="34" spans="1:9" s="8" customFormat="1" ht="156.75" customHeight="1">
      <c r="A34" s="16" t="s">
        <v>44</v>
      </c>
      <c r="B34" s="16" t="s">
        <v>45</v>
      </c>
      <c r="C34" s="13" t="s">
        <v>46</v>
      </c>
      <c r="D34" s="15" t="s">
        <v>47</v>
      </c>
      <c r="E34" s="18" t="s">
        <v>18</v>
      </c>
      <c r="F34" s="33"/>
      <c r="G34" s="77"/>
      <c r="H34" s="73">
        <f>519433.3+315066.27</f>
        <v>834499.57000000007</v>
      </c>
      <c r="I34" s="77"/>
    </row>
    <row r="35" spans="1:9" s="8" customFormat="1" ht="134.25" customHeight="1">
      <c r="A35" s="16" t="s">
        <v>44</v>
      </c>
      <c r="B35" s="16" t="s">
        <v>45</v>
      </c>
      <c r="C35" s="13" t="s">
        <v>46</v>
      </c>
      <c r="D35" s="15" t="s">
        <v>47</v>
      </c>
      <c r="E35" s="18" t="s">
        <v>16</v>
      </c>
      <c r="F35" s="33"/>
      <c r="G35" s="77"/>
      <c r="H35" s="72">
        <v>56907</v>
      </c>
      <c r="I35" s="77"/>
    </row>
    <row r="36" spans="1:9" s="8" customFormat="1" ht="27.75" customHeight="1">
      <c r="A36" s="29" t="s">
        <v>44</v>
      </c>
      <c r="B36" s="29" t="s">
        <v>45</v>
      </c>
      <c r="C36" s="48" t="s">
        <v>46</v>
      </c>
      <c r="D36" s="49" t="s">
        <v>47</v>
      </c>
      <c r="E36" s="50" t="s">
        <v>141</v>
      </c>
      <c r="F36" s="51"/>
      <c r="G36" s="78"/>
      <c r="H36" s="79">
        <v>206747.78</v>
      </c>
      <c r="I36" s="77"/>
    </row>
    <row r="37" spans="1:9" s="30" customFormat="1" ht="77.25" customHeight="1">
      <c r="A37" s="29" t="s">
        <v>48</v>
      </c>
      <c r="B37" s="29" t="s">
        <v>49</v>
      </c>
      <c r="C37" s="48" t="s">
        <v>50</v>
      </c>
      <c r="D37" s="49" t="s">
        <v>51</v>
      </c>
      <c r="E37" s="52" t="s">
        <v>142</v>
      </c>
      <c r="F37" s="51"/>
      <c r="G37" s="78"/>
      <c r="H37" s="80">
        <f>30000+300000</f>
        <v>330000</v>
      </c>
      <c r="I37" s="78"/>
    </row>
    <row r="38" spans="1:9" s="30" customFormat="1" ht="81.75" customHeight="1">
      <c r="A38" s="12" t="s">
        <v>48</v>
      </c>
      <c r="B38" s="12" t="s">
        <v>49</v>
      </c>
      <c r="C38" s="13" t="s">
        <v>50</v>
      </c>
      <c r="D38" s="15" t="s">
        <v>51</v>
      </c>
      <c r="E38" s="19" t="s">
        <v>129</v>
      </c>
      <c r="F38" s="33"/>
      <c r="G38" s="77"/>
      <c r="H38" s="81">
        <v>70000</v>
      </c>
      <c r="I38" s="77"/>
    </row>
    <row r="39" spans="1:9" s="8" customFormat="1" ht="99" customHeight="1">
      <c r="A39" s="16" t="s">
        <v>48</v>
      </c>
      <c r="B39" s="16" t="s">
        <v>49</v>
      </c>
      <c r="C39" s="13" t="s">
        <v>50</v>
      </c>
      <c r="D39" s="15" t="s">
        <v>51</v>
      </c>
      <c r="E39" s="18" t="s">
        <v>17</v>
      </c>
      <c r="F39" s="33"/>
      <c r="G39" s="77"/>
      <c r="H39" s="82">
        <v>3079312.7</v>
      </c>
      <c r="I39" s="77"/>
    </row>
    <row r="40" spans="1:9" s="8" customFormat="1" ht="120.75" customHeight="1">
      <c r="A40" s="16" t="s">
        <v>48</v>
      </c>
      <c r="B40" s="16" t="s">
        <v>49</v>
      </c>
      <c r="C40" s="13" t="s">
        <v>50</v>
      </c>
      <c r="D40" s="15" t="s">
        <v>51</v>
      </c>
      <c r="E40" s="18" t="s">
        <v>15</v>
      </c>
      <c r="F40" s="33"/>
      <c r="G40" s="77"/>
      <c r="H40" s="82">
        <v>175937</v>
      </c>
      <c r="I40" s="77"/>
    </row>
    <row r="41" spans="1:9" s="8" customFormat="1" ht="74.25" customHeight="1">
      <c r="A41" s="16" t="s">
        <v>48</v>
      </c>
      <c r="B41" s="16" t="s">
        <v>49</v>
      </c>
      <c r="C41" s="13" t="s">
        <v>50</v>
      </c>
      <c r="D41" s="15" t="s">
        <v>51</v>
      </c>
      <c r="E41" s="18" t="s">
        <v>70</v>
      </c>
      <c r="F41" s="33"/>
      <c r="G41" s="77"/>
      <c r="H41" s="82">
        <v>196000</v>
      </c>
      <c r="I41" s="77"/>
    </row>
    <row r="42" spans="1:9" s="8" customFormat="1" ht="81" customHeight="1">
      <c r="A42" s="16" t="s">
        <v>48</v>
      </c>
      <c r="B42" s="16" t="s">
        <v>49</v>
      </c>
      <c r="C42" s="13" t="s">
        <v>50</v>
      </c>
      <c r="D42" s="15" t="s">
        <v>51</v>
      </c>
      <c r="E42" s="18" t="s">
        <v>76</v>
      </c>
      <c r="F42" s="33"/>
      <c r="G42" s="77"/>
      <c r="H42" s="82">
        <v>100000</v>
      </c>
      <c r="I42" s="77"/>
    </row>
    <row r="43" spans="1:9" s="8" customFormat="1" ht="80.25" customHeight="1">
      <c r="A43" s="16" t="s">
        <v>48</v>
      </c>
      <c r="B43" s="16" t="s">
        <v>49</v>
      </c>
      <c r="C43" s="13" t="s">
        <v>50</v>
      </c>
      <c r="D43" s="15" t="s">
        <v>51</v>
      </c>
      <c r="E43" s="18" t="s">
        <v>71</v>
      </c>
      <c r="F43" s="33"/>
      <c r="G43" s="77"/>
      <c r="H43" s="82">
        <v>54000</v>
      </c>
      <c r="I43" s="77"/>
    </row>
    <row r="44" spans="1:9" s="30" customFormat="1" ht="86.25" customHeight="1">
      <c r="A44" s="29" t="s">
        <v>48</v>
      </c>
      <c r="B44" s="29" t="s">
        <v>49</v>
      </c>
      <c r="C44" s="48" t="s">
        <v>50</v>
      </c>
      <c r="D44" s="49" t="s">
        <v>51</v>
      </c>
      <c r="E44" s="50" t="s">
        <v>104</v>
      </c>
      <c r="F44" s="51"/>
      <c r="G44" s="78"/>
      <c r="H44" s="83">
        <f>171000+190000</f>
        <v>361000</v>
      </c>
      <c r="I44" s="78"/>
    </row>
    <row r="45" spans="1:9" s="30" customFormat="1" ht="86.25" customHeight="1">
      <c r="A45" s="12" t="s">
        <v>48</v>
      </c>
      <c r="B45" s="12" t="s">
        <v>49</v>
      </c>
      <c r="C45" s="13" t="s">
        <v>50</v>
      </c>
      <c r="D45" s="15" t="s">
        <v>51</v>
      </c>
      <c r="E45" s="19" t="s">
        <v>128</v>
      </c>
      <c r="F45" s="33"/>
      <c r="G45" s="77"/>
      <c r="H45" s="82">
        <v>50000</v>
      </c>
      <c r="I45" s="77"/>
    </row>
    <row r="46" spans="1:9" s="30" customFormat="1" ht="76.5" customHeight="1">
      <c r="A46" s="29" t="s">
        <v>105</v>
      </c>
      <c r="B46" s="29" t="s">
        <v>106</v>
      </c>
      <c r="C46" s="48" t="s">
        <v>107</v>
      </c>
      <c r="D46" s="49" t="s">
        <v>108</v>
      </c>
      <c r="E46" s="50" t="s">
        <v>109</v>
      </c>
      <c r="F46" s="51"/>
      <c r="G46" s="78"/>
      <c r="H46" s="83">
        <f>445000-154684.78</f>
        <v>290315.21999999997</v>
      </c>
      <c r="I46" s="78"/>
    </row>
    <row r="47" spans="1:9" s="8" customFormat="1" ht="40.5" customHeight="1">
      <c r="A47" s="12" t="s">
        <v>52</v>
      </c>
      <c r="B47" s="12" t="s">
        <v>53</v>
      </c>
      <c r="C47" s="13" t="s">
        <v>54</v>
      </c>
      <c r="D47" s="15" t="s">
        <v>55</v>
      </c>
      <c r="E47" s="59" t="s">
        <v>77</v>
      </c>
      <c r="F47" s="28"/>
      <c r="G47" s="84"/>
      <c r="H47" s="82">
        <v>20000</v>
      </c>
      <c r="I47" s="84"/>
    </row>
    <row r="48" spans="1:9" s="30" customFormat="1" ht="27" customHeight="1">
      <c r="A48" s="29" t="s">
        <v>138</v>
      </c>
      <c r="B48" s="29">
        <v>1150</v>
      </c>
      <c r="C48" s="53" t="s">
        <v>133</v>
      </c>
      <c r="D48" s="54" t="s">
        <v>134</v>
      </c>
      <c r="E48" s="50" t="s">
        <v>130</v>
      </c>
      <c r="F48" s="55"/>
      <c r="G48" s="85"/>
      <c r="H48" s="83">
        <f>135000-63</f>
        <v>134937</v>
      </c>
      <c r="I48" s="85"/>
    </row>
    <row r="49" spans="1:9" s="30" customFormat="1" ht="42.75" customHeight="1">
      <c r="A49" s="29" t="s">
        <v>139</v>
      </c>
      <c r="B49" s="29">
        <v>5031</v>
      </c>
      <c r="C49" s="34" t="s">
        <v>58</v>
      </c>
      <c r="D49" s="35" t="s">
        <v>132</v>
      </c>
      <c r="E49" s="19" t="s">
        <v>131</v>
      </c>
      <c r="F49" s="28"/>
      <c r="G49" s="84"/>
      <c r="H49" s="82">
        <v>100000</v>
      </c>
      <c r="I49" s="84"/>
    </row>
    <row r="50" spans="1:9" s="8" customFormat="1" ht="38.25" customHeight="1">
      <c r="A50" s="23" t="s">
        <v>113</v>
      </c>
      <c r="B50" s="16">
        <v>7321</v>
      </c>
      <c r="C50" s="13" t="s">
        <v>86</v>
      </c>
      <c r="D50" s="15" t="s">
        <v>110</v>
      </c>
      <c r="E50" s="19" t="s">
        <v>111</v>
      </c>
      <c r="F50" s="28" t="s">
        <v>14</v>
      </c>
      <c r="G50" s="86">
        <v>1499727.76</v>
      </c>
      <c r="H50" s="82">
        <v>608000</v>
      </c>
      <c r="I50" s="84"/>
    </row>
    <row r="51" spans="1:9" ht="42" customHeight="1">
      <c r="A51" s="17">
        <v>1000000</v>
      </c>
      <c r="B51" s="10"/>
      <c r="C51" s="39"/>
      <c r="D51" s="61" t="s">
        <v>61</v>
      </c>
      <c r="E51" s="61"/>
      <c r="F51" s="39"/>
      <c r="G51" s="87"/>
      <c r="H51" s="88">
        <f>SUM(H52:H56)</f>
        <v>7083000</v>
      </c>
      <c r="I51" s="87"/>
    </row>
    <row r="52" spans="1:9" s="31" customFormat="1" ht="57" customHeight="1">
      <c r="A52" s="12" t="s">
        <v>121</v>
      </c>
      <c r="B52" s="45">
        <v>1100</v>
      </c>
      <c r="C52" s="13" t="s">
        <v>54</v>
      </c>
      <c r="D52" s="62" t="s">
        <v>122</v>
      </c>
      <c r="E52" s="19" t="s">
        <v>120</v>
      </c>
      <c r="F52" s="41"/>
      <c r="G52" s="89"/>
      <c r="H52" s="90">
        <v>360000</v>
      </c>
      <c r="I52" s="89"/>
    </row>
    <row r="53" spans="1:9" ht="37.5">
      <c r="A53" s="46" t="s">
        <v>62</v>
      </c>
      <c r="B53" s="46" t="s">
        <v>63</v>
      </c>
      <c r="C53" s="42" t="s">
        <v>64</v>
      </c>
      <c r="D53" s="43" t="s">
        <v>65</v>
      </c>
      <c r="E53" s="63" t="s">
        <v>78</v>
      </c>
      <c r="F53" s="44"/>
      <c r="G53" s="91"/>
      <c r="H53" s="92">
        <v>83000</v>
      </c>
      <c r="I53" s="91"/>
    </row>
    <row r="54" spans="1:9" s="8" customFormat="1" ht="42" customHeight="1">
      <c r="A54" s="12" t="s">
        <v>66</v>
      </c>
      <c r="B54" s="12" t="s">
        <v>67</v>
      </c>
      <c r="C54" s="13" t="s">
        <v>68</v>
      </c>
      <c r="D54" s="15" t="s">
        <v>69</v>
      </c>
      <c r="E54" s="19" t="s">
        <v>117</v>
      </c>
      <c r="F54" s="28"/>
      <c r="G54" s="84"/>
      <c r="H54" s="82">
        <f>1083750+150280</f>
        <v>1234030</v>
      </c>
      <c r="I54" s="84"/>
    </row>
    <row r="55" spans="1:9" s="8" customFormat="1" ht="36.75" customHeight="1">
      <c r="A55" s="12" t="s">
        <v>66</v>
      </c>
      <c r="B55" s="12" t="s">
        <v>67</v>
      </c>
      <c r="C55" s="13" t="s">
        <v>68</v>
      </c>
      <c r="D55" s="15" t="s">
        <v>69</v>
      </c>
      <c r="E55" s="19" t="s">
        <v>116</v>
      </c>
      <c r="F55" s="28"/>
      <c r="G55" s="84"/>
      <c r="H55" s="82">
        <v>100000</v>
      </c>
      <c r="I55" s="84"/>
    </row>
    <row r="56" spans="1:9" s="30" customFormat="1" ht="37.5">
      <c r="A56" s="12" t="s">
        <v>66</v>
      </c>
      <c r="B56" s="12" t="s">
        <v>67</v>
      </c>
      <c r="C56" s="13" t="s">
        <v>68</v>
      </c>
      <c r="D56" s="15" t="s">
        <v>69</v>
      </c>
      <c r="E56" s="19" t="s">
        <v>118</v>
      </c>
      <c r="F56" s="28"/>
      <c r="G56" s="84"/>
      <c r="H56" s="82">
        <f>7000000-1083750-250280-360000</f>
        <v>5305970</v>
      </c>
      <c r="I56" s="84"/>
    </row>
    <row r="57" spans="1:9" ht="39.75" customHeight="1">
      <c r="A57" s="40">
        <v>1100000</v>
      </c>
      <c r="B57" s="39"/>
      <c r="C57" s="39"/>
      <c r="D57" s="61" t="s">
        <v>60</v>
      </c>
      <c r="E57" s="61"/>
      <c r="F57" s="39"/>
      <c r="G57" s="87"/>
      <c r="H57" s="88">
        <f>SUM(H58:H60)</f>
        <v>569000</v>
      </c>
      <c r="I57" s="87"/>
    </row>
    <row r="58" spans="1:9" ht="21.75" customHeight="1">
      <c r="A58" s="46" t="s">
        <v>56</v>
      </c>
      <c r="B58" s="46" t="s">
        <v>57</v>
      </c>
      <c r="C58" s="42" t="s">
        <v>58</v>
      </c>
      <c r="D58" s="43" t="s">
        <v>59</v>
      </c>
      <c r="E58" s="64" t="s">
        <v>112</v>
      </c>
      <c r="F58" s="44"/>
      <c r="G58" s="91"/>
      <c r="H58" s="92">
        <v>450000</v>
      </c>
      <c r="I58" s="91"/>
    </row>
    <row r="59" spans="1:9" s="24" customFormat="1" ht="21.75" customHeight="1">
      <c r="A59" s="46" t="s">
        <v>56</v>
      </c>
      <c r="B59" s="46" t="s">
        <v>57</v>
      </c>
      <c r="C59" s="42" t="s">
        <v>58</v>
      </c>
      <c r="D59" s="43" t="s">
        <v>59</v>
      </c>
      <c r="E59" s="19" t="s">
        <v>119</v>
      </c>
      <c r="F59" s="44"/>
      <c r="G59" s="91"/>
      <c r="H59" s="92">
        <v>19000</v>
      </c>
      <c r="I59" s="91"/>
    </row>
    <row r="60" spans="1:9" ht="37.5">
      <c r="A60" s="20" t="s">
        <v>56</v>
      </c>
      <c r="B60" s="20" t="s">
        <v>57</v>
      </c>
      <c r="C60" s="42" t="s">
        <v>58</v>
      </c>
      <c r="D60" s="43" t="s">
        <v>59</v>
      </c>
      <c r="E60" s="22" t="s">
        <v>79</v>
      </c>
      <c r="F60" s="44"/>
      <c r="G60" s="91"/>
      <c r="H60" s="92">
        <v>100000</v>
      </c>
      <c r="I60" s="91"/>
    </row>
    <row r="61" spans="1:9" ht="20.25">
      <c r="A61" s="21" t="s">
        <v>1</v>
      </c>
      <c r="B61" s="21" t="s">
        <v>1</v>
      </c>
      <c r="C61" s="21" t="s">
        <v>1</v>
      </c>
      <c r="D61" s="65" t="s">
        <v>2</v>
      </c>
      <c r="E61" s="65" t="s">
        <v>1</v>
      </c>
      <c r="F61" s="21" t="s">
        <v>1</v>
      </c>
      <c r="G61" s="93"/>
      <c r="H61" s="94">
        <f>H57+H51+H33+H9</f>
        <v>44386701.269999996</v>
      </c>
      <c r="I61" s="93"/>
    </row>
    <row r="63" spans="1:9">
      <c r="D63" s="5" t="s">
        <v>74</v>
      </c>
      <c r="G63" s="2" t="s">
        <v>75</v>
      </c>
    </row>
  </sheetData>
  <mergeCells count="2">
    <mergeCell ref="A5:I5"/>
    <mergeCell ref="A6:I6"/>
  </mergeCells>
  <printOptions horizontalCentered="1" verticalCentered="1"/>
  <pageMargins left="0.70866141732283472" right="0.70866141732283472" top="0.94488188976377963" bottom="0.35433070866141736" header="0.31496062992125984" footer="0.31496062992125984"/>
  <pageSetup paperSize="9" scale="3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Пользователь Windows</cp:lastModifiedBy>
  <cp:lastPrinted>2019-05-21T11:31:35Z</cp:lastPrinted>
  <dcterms:created xsi:type="dcterms:W3CDTF">2018-11-19T09:03:36Z</dcterms:created>
  <dcterms:modified xsi:type="dcterms:W3CDTF">2019-05-23T06:14:00Z</dcterms:modified>
</cp:coreProperties>
</file>