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480" windowHeight="10920" activeTab="3"/>
  </bookViews>
  <sheets>
    <sheet name="дод.1 з-ф" sheetId="4" r:id="rId1"/>
    <sheet name="дод.1 с-ф" sheetId="3" r:id="rId2"/>
    <sheet name="дод 2. з-ф" sheetId="1" r:id="rId3"/>
    <sheet name="дод.2с-ф" sheetId="2" r:id="rId4"/>
  </sheets>
  <definedNames>
    <definedName name="_xlnm.Print_Area" localSheetId="2">'дод 2. з-ф'!$A$1:$E$27</definedName>
    <definedName name="_xlnm.Print_Area" localSheetId="0">'дод.1 з-ф'!$A$1:$E$117</definedName>
    <definedName name="_xlnm.Print_Area" localSheetId="3">'дод.2с-ф'!$A$1:$E$59</definedName>
  </definedNames>
  <calcPr calcId="125725"/>
</workbook>
</file>

<file path=xl/calcChain.xml><?xml version="1.0" encoding="utf-8"?>
<calcChain xmlns="http://schemas.openxmlformats.org/spreadsheetml/2006/main">
  <c r="C20" i="1"/>
  <c r="D18"/>
  <c r="C18"/>
  <c r="D15"/>
  <c r="D24" s="1"/>
  <c r="C15"/>
  <c r="C24" s="1"/>
  <c r="E21" i="4"/>
  <c r="E40" i="3"/>
  <c r="F40"/>
  <c r="C40"/>
  <c r="E33" i="2" l="1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3"/>
  <c r="E55"/>
  <c r="E54"/>
  <c r="D56"/>
  <c r="D57" s="1"/>
  <c r="D32"/>
  <c r="F32" s="1"/>
  <c r="G17" i="3"/>
  <c r="G18"/>
  <c r="G20"/>
  <c r="G23"/>
  <c r="G24"/>
  <c r="G25"/>
  <c r="G27"/>
  <c r="G28"/>
  <c r="G29"/>
  <c r="G31"/>
  <c r="G32"/>
  <c r="G33"/>
  <c r="E12" i="4"/>
  <c r="E13"/>
  <c r="E14"/>
  <c r="E15"/>
  <c r="E16"/>
  <c r="E17"/>
  <c r="E18"/>
  <c r="E19"/>
  <c r="E20"/>
  <c r="E23"/>
  <c r="E24"/>
  <c r="E25"/>
  <c r="E26"/>
  <c r="E28"/>
  <c r="E29"/>
  <c r="E30"/>
  <c r="E31"/>
  <c r="E32"/>
  <c r="E33"/>
  <c r="E34"/>
  <c r="E35"/>
  <c r="E36"/>
  <c r="E37"/>
  <c r="E38"/>
  <c r="E39"/>
  <c r="E40"/>
  <c r="E41"/>
  <c r="E42"/>
  <c r="E43"/>
  <c r="E45"/>
  <c r="E46"/>
  <c r="E47"/>
  <c r="E48"/>
  <c r="E49"/>
  <c r="E50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1"/>
  <c r="E72"/>
  <c r="E73"/>
  <c r="E75"/>
  <c r="E76"/>
  <c r="E77"/>
  <c r="E79"/>
  <c r="E81"/>
  <c r="E82"/>
  <c r="E83"/>
  <c r="E84"/>
  <c r="E85"/>
  <c r="E86"/>
  <c r="E87"/>
  <c r="E88"/>
  <c r="E89"/>
  <c r="E90"/>
  <c r="E92"/>
  <c r="E93"/>
  <c r="E94"/>
  <c r="E95"/>
  <c r="E96"/>
  <c r="E97"/>
  <c r="E98"/>
  <c r="E100"/>
  <c r="E101"/>
  <c r="E103"/>
  <c r="E104"/>
  <c r="E105"/>
  <c r="E106"/>
  <c r="E107"/>
  <c r="F31" i="2"/>
  <c r="C56"/>
  <c r="C57" s="1"/>
  <c r="D114" i="4"/>
  <c r="C61" i="2" s="1"/>
  <c r="C114" i="4"/>
  <c r="F21" i="3"/>
  <c r="D102" i="4"/>
  <c r="C102"/>
  <c r="F38" i="2"/>
  <c r="C22" i="3"/>
  <c r="C21" s="1"/>
  <c r="E22"/>
  <c r="F45" i="2"/>
  <c r="F43"/>
  <c r="F44"/>
  <c r="D21"/>
  <c r="C21"/>
  <c r="F25"/>
  <c r="F26"/>
  <c r="F27"/>
  <c r="E25"/>
  <c r="E26"/>
  <c r="E27"/>
  <c r="D5"/>
  <c r="C5"/>
  <c r="F5" s="1"/>
  <c r="F14"/>
  <c r="F12"/>
  <c r="E12"/>
  <c r="C70" i="4"/>
  <c r="E70" s="1"/>
  <c r="D17" i="2"/>
  <c r="C17"/>
  <c r="F17" s="1"/>
  <c r="F19"/>
  <c r="F20"/>
  <c r="E19"/>
  <c r="E20"/>
  <c r="F50"/>
  <c r="F48"/>
  <c r="F40"/>
  <c r="F36"/>
  <c r="F16"/>
  <c r="E8"/>
  <c r="F8"/>
  <c r="F14" i="1"/>
  <c r="E14"/>
  <c r="E110" i="4"/>
  <c r="E111"/>
  <c r="E113"/>
  <c r="C91"/>
  <c r="D91"/>
  <c r="E109"/>
  <c r="E12" i="3"/>
  <c r="C30"/>
  <c r="G30" s="1"/>
  <c r="F34" i="2"/>
  <c r="E9"/>
  <c r="F9"/>
  <c r="E10"/>
  <c r="F10"/>
  <c r="F42"/>
  <c r="F46"/>
  <c r="F47"/>
  <c r="F49"/>
  <c r="F51"/>
  <c r="F53"/>
  <c r="F55"/>
  <c r="F39"/>
  <c r="F37" s="1"/>
  <c r="C3"/>
  <c r="D3"/>
  <c r="E4"/>
  <c r="F4"/>
  <c r="E6"/>
  <c r="F6"/>
  <c r="E7"/>
  <c r="F7"/>
  <c r="E11"/>
  <c r="F11"/>
  <c r="F13"/>
  <c r="C15"/>
  <c r="D15"/>
  <c r="E16"/>
  <c r="E18"/>
  <c r="F18"/>
  <c r="E22"/>
  <c r="F22"/>
  <c r="E23"/>
  <c r="F23"/>
  <c r="E24"/>
  <c r="F24"/>
  <c r="C28"/>
  <c r="D28"/>
  <c r="E29"/>
  <c r="F29"/>
  <c r="E30"/>
  <c r="F30"/>
  <c r="F33"/>
  <c r="F35"/>
  <c r="C52"/>
  <c r="D52"/>
  <c r="F10" i="1"/>
  <c r="E12"/>
  <c r="F12"/>
  <c r="E17"/>
  <c r="F17"/>
  <c r="E19"/>
  <c r="F19"/>
  <c r="E21"/>
  <c r="F21"/>
  <c r="E22"/>
  <c r="F22"/>
  <c r="E23"/>
  <c r="F23"/>
  <c r="D5" i="3"/>
  <c r="D40" s="1"/>
  <c r="C8"/>
  <c r="C6" s="1"/>
  <c r="E8"/>
  <c r="D14"/>
  <c r="E19"/>
  <c r="G19" s="1"/>
  <c r="D21"/>
  <c r="D34" s="1"/>
  <c r="D39" s="1"/>
  <c r="C35"/>
  <c r="D35"/>
  <c r="E35"/>
  <c r="C22" i="4"/>
  <c r="D22"/>
  <c r="C44"/>
  <c r="D44"/>
  <c r="C51"/>
  <c r="D51"/>
  <c r="C74"/>
  <c r="E74" s="1"/>
  <c r="C80"/>
  <c r="D80"/>
  <c r="E80" s="1"/>
  <c r="E6" i="3"/>
  <c r="E26"/>
  <c r="E16" i="1"/>
  <c r="F16"/>
  <c r="E10"/>
  <c r="E24"/>
  <c r="E11" i="4"/>
  <c r="D78"/>
  <c r="F54" i="2"/>
  <c r="E11" i="3"/>
  <c r="F3" i="2" l="1"/>
  <c r="E17"/>
  <c r="E5"/>
  <c r="F21"/>
  <c r="E21"/>
  <c r="E3"/>
  <c r="F52"/>
  <c r="F28"/>
  <c r="E15"/>
  <c r="F15"/>
  <c r="E28"/>
  <c r="E52"/>
  <c r="E32"/>
  <c r="E56" s="1"/>
  <c r="D99" i="4"/>
  <c r="C78"/>
  <c r="C99" s="1"/>
  <c r="E44"/>
  <c r="E102"/>
  <c r="E114"/>
  <c r="E91"/>
  <c r="E51"/>
  <c r="E22"/>
  <c r="C62" i="2"/>
  <c r="C63" s="1"/>
  <c r="F24" i="1"/>
  <c r="E57" i="2"/>
  <c r="C26" i="3"/>
  <c r="E21"/>
  <c r="G22"/>
  <c r="D62" i="2"/>
  <c r="E99" i="4" l="1"/>
  <c r="F56" i="2"/>
  <c r="F57"/>
  <c r="E78" i="4"/>
  <c r="G26" i="3"/>
  <c r="G21"/>
  <c r="E62" i="2"/>
  <c r="G34" i="3" l="1"/>
  <c r="D61" i="2" l="1"/>
  <c r="G39" i="3"/>
  <c r="E61" i="2" l="1"/>
  <c r="D63"/>
  <c r="E63" s="1"/>
</calcChain>
</file>

<file path=xl/sharedStrings.xml><?xml version="1.0" encoding="utf-8"?>
<sst xmlns="http://schemas.openxmlformats.org/spreadsheetml/2006/main" count="305" uniqueCount="270">
  <si>
    <t>Найменування показника</t>
  </si>
  <si>
    <t>ЗАГАЛЬНИЙ ФОНД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</si>
  <si>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</si>
  <si>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</si>
  <si>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</si>
  <si>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</si>
  <si>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i мистецтво</t>
  </si>
  <si>
    <t>Фізична культура i спорт</t>
  </si>
  <si>
    <t>Всього видатків спеціального фонду:</t>
  </si>
  <si>
    <t>Додаток № 2</t>
  </si>
  <si>
    <t>(грн.)</t>
  </si>
  <si>
    <t xml:space="preserve">СПЕЦІАЛЬНИЙ ФОНД </t>
  </si>
  <si>
    <t>Секретар ради</t>
  </si>
  <si>
    <t>план більше факту на</t>
  </si>
  <si>
    <t>план більше факта на</t>
  </si>
  <si>
    <t>Разом загальний та спеціальний фонди:</t>
  </si>
  <si>
    <t>доходи</t>
  </si>
  <si>
    <t>видатки</t>
  </si>
  <si>
    <t>з/ф</t>
  </si>
  <si>
    <t>с/ф</t>
  </si>
  <si>
    <t>до рішення міської ради</t>
  </si>
  <si>
    <t>Резервний фонд</t>
  </si>
  <si>
    <t>Додаток № 1</t>
  </si>
  <si>
    <t>КОД</t>
  </si>
  <si>
    <t>Найменування доходів згідно з бюджетною класифікацією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</si>
  <si>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</si>
  <si>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</si>
  <si>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з доходів фізичних осіб</t>
  </si>
  <si>
    <t>Податок на прибуток підприємств і організацій, що належать до комунальної власності</t>
  </si>
  <si>
    <t>Збори за спеціальне використання природних ресурсів</t>
  </si>
  <si>
    <t>Збір за спеціальне використання лісових ресурсів</t>
  </si>
  <si>
    <t>Збір за спеціальне використання води</t>
  </si>
  <si>
    <t>Внутрішні податки на товари та послуги</t>
  </si>
  <si>
    <t>Акцизний податок з реалізації субєктами господарювання</t>
  </si>
  <si>
    <t>Інші податки</t>
  </si>
  <si>
    <t>Місцеві податки і збори до 01.01.2011 року</t>
  </si>
  <si>
    <t>Місцеві податки і збори</t>
  </si>
  <si>
    <t>Туристичний збір</t>
  </si>
  <si>
    <t>Збір за провадження деяких видів підприємницької діяльності</t>
  </si>
  <si>
    <t>Інші податки і збори</t>
  </si>
  <si>
    <t>Неподаткові надходження</t>
  </si>
  <si>
    <t>Доходи від власності та підприємницької діяльності</t>
  </si>
  <si>
    <t>Частина чистого прибутку ( доходу) державних унітарних підприємств та їх об'єднань, що вилучаються до бюджету та дивіденди</t>
  </si>
  <si>
    <t>Частина чистого прибутку( доходу) комунальних унітарних підприємств та їх об'єднань, що вилучаються до бюджету</t>
  </si>
  <si>
    <t xml:space="preserve">Інші надходження </t>
  </si>
  <si>
    <t>Адмінштрафи та інші санкції</t>
  </si>
  <si>
    <t>Плата за надання адміністративних послуг</t>
  </si>
  <si>
    <t>Державне мито</t>
  </si>
  <si>
    <t>Інші неподаткові надходження</t>
  </si>
  <si>
    <t>Інші  надходження</t>
  </si>
  <si>
    <t>Надходження коштів з рахунків виборчих фондів</t>
  </si>
  <si>
    <t>Доходи від операцій з капіталом</t>
  </si>
  <si>
    <t>Разом власних доходів</t>
  </si>
  <si>
    <t>Офіційні трансферти</t>
  </si>
  <si>
    <t>Дотації</t>
  </si>
  <si>
    <t>Додаткова дотація з державного бюджету місцевим бюджетам на вірювнювання фінансової забезпеченості</t>
  </si>
  <si>
    <t>Додаткова дотація з Державного бюджету</t>
  </si>
  <si>
    <t>Субвенції з державного бюджету</t>
  </si>
  <si>
    <t>Освітня субвенція з державного бюджету місцевим бюджетам</t>
  </si>
  <si>
    <t>Субвенція з державного бюджету місцевим бюджетам на здійснення заходів шодо соціально- економічного розвитку окремих територій.</t>
  </si>
  <si>
    <t>Субвенція на проведення видатків місцевих бюджетів, що враховуються при визначенні обсягу міжбюджетних трансфертів</t>
  </si>
  <si>
    <t>Субвенція з державного бюджету місцевим бюджетам на погашення заборгованості з різниці в тарифах на теплову енергію, послуги централізованого водрпостачання та водовідведення, що вироблялися, транспортувалися та постачалися населенню.</t>
  </si>
  <si>
    <t>РАЗОМ ДОХОДІВ ЗАГАЛЬНОГО ФОНДУ</t>
  </si>
  <si>
    <t>СПЕЦІАЛЬНИЙ  ФОНД</t>
  </si>
  <si>
    <t>Найменування  показника</t>
  </si>
  <si>
    <t>Кошторисні призначення на рік з урахуванням змін</t>
  </si>
  <si>
    <t>Податки на власність</t>
  </si>
  <si>
    <t>Податок з власників транспортних засобів та інших самохідних машин і механізмів</t>
  </si>
  <si>
    <t>Збір за першу реєстрацію транспортного засобу</t>
  </si>
  <si>
    <t xml:space="preserve">Збір за першу реєстрацію транспортного засобу з фізичних осіб </t>
  </si>
  <si>
    <t>Екологічний податок</t>
  </si>
  <si>
    <t>Грошові стягнення за шкоду, заподіяну порушенням.законодавста про охорону навколишнього природного середовища.</t>
  </si>
  <si>
    <t>Надходження коштів пайової участі у розвитку інфраструктури населеного пункту</t>
  </si>
  <si>
    <t>Власні надходження бюджетних установ</t>
  </si>
  <si>
    <t>Надходження від відчуження майна, що знаходиться у  комунальній власності.</t>
  </si>
  <si>
    <t>РАЗОМ власних доходів</t>
  </si>
  <si>
    <t>Субвенція з державного бюджету місцевим бюджетам на надання пільг та житлових субсидій населенню на оплату електоренергії, природного газу, послуг тепло-,водопостачання і водрвідведення, квартирної плати</t>
  </si>
  <si>
    <t>Субвенція з державного бюджету місцевим бюджетам на фінансування ремонту приміщень управлінь праці та соціального захисту  виконавчих органів міських рад</t>
  </si>
  <si>
    <t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t>
  </si>
  <si>
    <t>РАЗОМ ДОХОДІВ СПЕЦІАЛЬНОГО ФОНДУ</t>
  </si>
  <si>
    <t>Охорона здоров"я</t>
  </si>
  <si>
    <t>Медична субвенція з Державного бюджету місцевим бюджетам</t>
  </si>
  <si>
    <t>Дотація</t>
  </si>
  <si>
    <t>Стабілізаційна дотація</t>
  </si>
  <si>
    <r>
      <t>Збір за першу реєстрацію транспортного засобу з юридичних осіб</t>
    </r>
    <r>
      <rPr>
        <i/>
        <sz val="14"/>
        <rFont val="Times New Roman"/>
        <family val="1"/>
        <charset val="204"/>
      </rPr>
      <t xml:space="preserve"> </t>
    </r>
  </si>
  <si>
    <t>Збір за забруднення навколишнього природнього середовища</t>
  </si>
  <si>
    <t xml:space="preserve">інші збори за забруднення навколишнього природнього середовища </t>
  </si>
  <si>
    <t>Код ТПКВКМБ/ТКВКБМС</t>
  </si>
  <si>
    <t>Керівництво і управління у відповідній сфері у місті Фастів  обласного значення</t>
  </si>
  <si>
    <t>Надання загальної середньої освіти вечiрнiми (змінними) школами</t>
  </si>
  <si>
    <t>Надання позашкільної освіти позашкільними закладами освіти, заходи із позашкільної роботи з дітьми</t>
  </si>
  <si>
    <t>Утримання та навчально-тренувальна робота комунальних дитячо-юнацьких спортивних шкіл</t>
  </si>
  <si>
    <t>Проведення навчально-тренувальних зборів і змагань з олімпійських видів спорту</t>
  </si>
  <si>
    <t>Утримання комунальних спортивних споруд</t>
  </si>
  <si>
    <t>Акцизний податок з вироблених в Україні підакцизних товарів</t>
  </si>
  <si>
    <t>Пальне</t>
  </si>
  <si>
    <t>Акцизний податок з ввезених на митну територію України</t>
  </si>
  <si>
    <t>Податок на майно</t>
  </si>
  <si>
    <t xml:space="preserve">Штрафні санції за порушення законодавства про патентування,за порушення норм регулювання обігу готівки та про застосування реєстраторів розрахункових операцій у сфері торгівлі,громадського харчування та послуг </t>
  </si>
  <si>
    <t>Надходження від продажу основного капіталу</t>
  </si>
  <si>
    <t>0160</t>
  </si>
  <si>
    <t>2111</t>
  </si>
  <si>
    <t>1100</t>
  </si>
  <si>
    <t>Надання дошкільної освіти</t>
  </si>
  <si>
    <t>1150</t>
  </si>
  <si>
    <t>1161</t>
  </si>
  <si>
    <t xml:space="preserve">Забезпечення діяльності інших закладів у сфері освіти </t>
  </si>
  <si>
    <t>Первинна медична допомога населенню, що надається центрами первинної медичної (медико-санітарної) допомоги</t>
  </si>
  <si>
    <t>3104</t>
  </si>
  <si>
    <t>3133</t>
  </si>
  <si>
    <t>3242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</si>
  <si>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</si>
  <si>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Інші заходи у сфері соціального захисту і соціального забезпечення</t>
  </si>
  <si>
    <t>Забезпечення діяльності бібліотек</t>
  </si>
  <si>
    <t>Забезпечення діяльності музеїв i виставок</t>
  </si>
  <si>
    <t>4040</t>
  </si>
  <si>
    <t>4060</t>
  </si>
  <si>
    <t>4081</t>
  </si>
  <si>
    <t>Забезпечення діяльності палаців i будинків культури, клубів, центрів дозвілля та iнших клубних закладів</t>
  </si>
  <si>
    <t>6011</t>
  </si>
  <si>
    <t>6013</t>
  </si>
  <si>
    <t>6030</t>
  </si>
  <si>
    <t>Експлуатація та технічне обслуговування житлового фонду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</si>
  <si>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</si>
  <si>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</si>
  <si>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7000</t>
  </si>
  <si>
    <t>Економічна діяльність</t>
  </si>
  <si>
    <t>7130</t>
  </si>
  <si>
    <t>7461</t>
  </si>
  <si>
    <t>Здійснення  заходів із землеустрою</t>
  </si>
  <si>
    <t>Утримання та розвиток автомобільних доріг та дорожньої інфраструктури за рахунок коштів місцевого бюджету</t>
  </si>
  <si>
    <t>Інша діяльність</t>
  </si>
  <si>
    <t>8700</t>
  </si>
  <si>
    <t>9710</t>
  </si>
  <si>
    <t>Міжбюджетні трансферти</t>
  </si>
  <si>
    <t>Всього видатків загального фонду</t>
  </si>
  <si>
    <t>0100</t>
  </si>
  <si>
    <t>1000</t>
  </si>
  <si>
    <t>3000</t>
  </si>
  <si>
    <t>6000</t>
  </si>
  <si>
    <t>7691</t>
  </si>
  <si>
    <t>7310</t>
  </si>
  <si>
    <t>7325</t>
  </si>
  <si>
    <t>7330</t>
  </si>
  <si>
    <t>7350</t>
  </si>
  <si>
    <t>Будівництво об'єктів житлово-комунального господарства</t>
  </si>
  <si>
    <t>Будівництво споруд, установ та закладів фізичної культури і спорту</t>
  </si>
  <si>
    <t>Розроблення схем планування та забудови територій (містобудівної документації)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</si>
  <si>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</si>
  <si>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8340</t>
  </si>
  <si>
    <t>Природоохоронні заходи за рахунок цільових фондів</t>
  </si>
  <si>
    <t xml:space="preserve">Рентнаплата за спеціальне використання лісових ресурсів ( крім рентної плати за спеціальне використання лісових ресурсів в частині деревини, заготовленої в порядку </t>
  </si>
  <si>
    <t>Рентна плата за спеціальне використання води водних обєктів місцевого значення</t>
  </si>
  <si>
    <t>Рентна плата за спеціальне використаня води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</si>
  <si>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</si>
  <si>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</si>
  <si>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</si>
  <si>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</si>
  <si>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</si>
  <si>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Усього доходів з урахуванням міжбюджетних трансфертів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</si>
  <si>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</si>
  <si>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</si>
  <si>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сімях за принципом "гроші ходять за дитиною", оплату послуг із здійснення патронату над дитиною та виплату соціальної допомоги на утримання дитини в сімї патронатного вихователя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</si>
  <si>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потребами за рахунок відповідної субвенції з державного бюджету</t>
  </si>
  <si>
    <t>Надходження від викидів забуднюючих речовин в атмосферне повітря стаціонарними джерелами забруднення</t>
  </si>
  <si>
    <t>Надходженя від скидів забруднюючих речовин безпосередньоу водні обєкти</t>
  </si>
  <si>
    <t>Надходження від розміщення відходів у спеціально відведених для цього місцях чи на обєктах рім розміщення окремих видів відходів як вторинної сировини</t>
  </si>
  <si>
    <t>Кошти від продажу землі</t>
  </si>
  <si>
    <t>Місцеві податки</t>
  </si>
  <si>
    <t>Збір за провадження  деяких видів підприємницької діяльності,що справлявся до 1 січня 2015 року</t>
  </si>
  <si>
    <t>Збір за провадження торговельної діяльності нафтопродуктами,скрапленим та стиснутим газом  на стаціонарних,малогабаритних і пересувних автозаправних станціях,заправних пунктах,що справлявся до 1 січня 2015 року</t>
  </si>
  <si>
    <t>Кошторисні призначення на звітний рік з урахуванням змін</t>
  </si>
  <si>
    <t>Транспортний податок з юридичних осіб</t>
  </si>
  <si>
    <t>Штрафні санкції за порушення законодавства про патентування,за порушення норм регулювання обігу готівки та про застосування реєстраторів розрахункових операцій у сфері торгівлі,громалського харчування та послуг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</si>
  <si>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</si>
  <si>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</si>
  <si>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Плата за встановлення земельного сервітуту</t>
  </si>
  <si>
    <t>Плата за надання інших адміністраивни послуг</t>
  </si>
  <si>
    <t>Субвенції з державного бюджету місцевим бюджетам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</si>
  <si>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</si>
  <si>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Інші субвеції з місцевого бюджету</t>
  </si>
  <si>
    <t>Від органів державного управління</t>
  </si>
  <si>
    <t>6020</t>
  </si>
  <si>
    <t>1030</t>
  </si>
  <si>
    <t>6082</t>
  </si>
  <si>
    <t xml:space="preserve">Придбання житла для окремих категорій населення </t>
  </si>
  <si>
    <t>Будівництво освітніх установ та закладів</t>
  </si>
  <si>
    <t>7370</t>
  </si>
  <si>
    <t>Реалізація інших заходів щодо соціально-екрномічного розвитку територій</t>
  </si>
  <si>
    <t>7670</t>
  </si>
  <si>
    <t xml:space="preserve">Внески до статутного капіталу суб'єктів господарювання </t>
  </si>
  <si>
    <t xml:space="preserve">Інші заходи та заклади молодіжної політики </t>
  </si>
  <si>
    <t xml:space="preserve">Інші заходи у сфері соціального захисту і соціального забезпечення </t>
  </si>
  <si>
    <t>Адмінзбори та платежі,  доходи від некомерційного  господарської діяльності</t>
  </si>
  <si>
    <t>Адміністративний збір за проведення державної реєстрації юридичних осіб, фізичних осіб-підприємців та громадських формувань</t>
  </si>
  <si>
    <t>Адміністративний збір за державну реєстрацію речових прав  на нерухоме майно</t>
  </si>
  <si>
    <t xml:space="preserve">Плата за скорочення термінів надання послуг у сфері державної реєстрації </t>
  </si>
  <si>
    <t>Дотації з місцевих бюджетів іншим місцевим бюджетам</t>
  </si>
  <si>
    <t>Кошти від відчуження майна, що належить АРК та майна,що перебуває у комунальтній власності</t>
  </si>
  <si>
    <t>Затверджено на 2020 рік з урахуванням змін</t>
  </si>
  <si>
    <t>Затверджено розписом на 2020 рік</t>
  </si>
  <si>
    <t>Затверджено розписом з урахуванням внесених змін на 2020 р.</t>
  </si>
  <si>
    <t>1170</t>
  </si>
  <si>
    <t>Кошторисні призначення на 2020 рік з урахуванням змін</t>
  </si>
  <si>
    <t>Методичне забезпечення діяльності закладів освіти</t>
  </si>
  <si>
    <t>Забезпечення діяльності інклюзивно-ресурсних центрів</t>
  </si>
  <si>
    <t>Забезпечення діяльності інших закладів  в галузі культури і мистецтва</t>
  </si>
  <si>
    <t>7323</t>
  </si>
  <si>
    <t>Будівництво установ та закладів соціальної сфери</t>
  </si>
  <si>
    <t>7321</t>
  </si>
  <si>
    <t>7324</t>
  </si>
  <si>
    <t>Будівництво установ та закладів культури</t>
  </si>
  <si>
    <t>Будівництво інших обєктів комунальної власності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</si>
  <si>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</si>
  <si>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</si>
  <si>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Надання спеціальної освіти мистецькими школами</t>
  </si>
  <si>
    <t>7322</t>
  </si>
  <si>
    <t>Будівництво медичних установ та закладів</t>
  </si>
  <si>
    <t>Субвенція з 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</si>
  <si>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 за рахунок коштів освітньої сбвенції,що утворилася на початок бюджетного року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</si>
  <si>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</si>
  <si>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</si>
  <si>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Плата за ліцензії на певні види господарської діляьності та сертифікати,що видаються РМАРК, виконавчими органами місцевих рад і місцевими органами виконавчої влади</t>
  </si>
  <si>
    <t>Податок на нерухоме майно, відмінне від земельної ділянки,сплачений юридичними особами, які є власниками обєктів житлової нерухомості</t>
  </si>
  <si>
    <t>Податок на нерухоме майно, відмінне від земельної ділянки, сплачений фізичними особами,які є власниками обєктів житлової нерухомості</t>
  </si>
  <si>
    <t>Податок на нерухоме майно,відмінне від земельної ділянки,сплачений фізичними особами, які є власниками обєктів нежитлової нерухомості</t>
  </si>
  <si>
    <t>Податок на нерухоме майно, відмінне від земельної ділянки,сплачений юридичними особами,які є власниками обєктів нежитлової нерухомості</t>
  </si>
  <si>
    <t>Дотація з місцевого бюджету на здійснення переданих з державного бюджету видатків на утримання закладів освіти та охорони здоров'я за рахунок відповідної додаткової дотації  здержавного бюджету</t>
  </si>
  <si>
    <t>Субвенція з місцевого бюджету на надання пільг та житлових субсидій населенню на оплату електроенергії, природного газу, послуг тепло-водопостачанн і водовідведення, квартирної плати (утримання будинків і споруд та прибудинкових територій) управління багатоквартирним будинком вивезення побутового сміття та рідких нечистот за рахунок відповідної субвенції з державного бюджету</t>
  </si>
  <si>
    <t>Субвенція з місцевого бюджету на виплату допомоги сімям з дітьми, малозабезпеченим сімям, особам які мають права на пенсію, особам з інвалідністю ,дітям з інвалідістю,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нагляду за особами з інвалідністю І чи ІІ групи внаслідок психічного розладу,компенсаційної виплати непрацюючій працездатній особі,яка доглядає за особою з інвалідністю І групи, а такожза особою,яка досягла80-річногоо віку за рахуноквідповідної субвенції з державного бюджету</t>
  </si>
  <si>
    <t>Виконання видатків та кредитування бюджету села Мала Снітинка</t>
  </si>
  <si>
    <t>0150</t>
  </si>
  <si>
    <t>5011</t>
  </si>
  <si>
    <t>9770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</si>
  <si>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ради(у разі її створення), міської, селищної, сільської рад</t>
  </si>
  <si>
    <t>Забезпечення функціонування підприємств,установ та організацій,що виробляють, виконують та/або надають </t>
  </si>
  <si>
    <t>Оргагізація благоустрою населених пунктів</t>
  </si>
  <si>
    <t>Утриманнята розвиток автомобільних доріг та дорожньої інфраструктури за рахунок коштів місцевого бюджету</t>
  </si>
  <si>
    <r>
      <t>Субвенція з місцевого бюджету на утримання об`єктів спільного</t>
    </r>
    <r>
      <rPr>
        <sz val="12"/>
        <rFont val="Times New Roman"/>
        <family val="1"/>
        <charset val="204"/>
      </rPr>
      <t> </t>
    </r>
    <r>
      <rPr>
        <sz val="12"/>
        <color indexed="8"/>
        <rFont val="Times New Roman"/>
        <family val="1"/>
        <charset val="204"/>
      </rPr>
      <t>користування чи ліквідацію</t>
    </r>
    <r>
      <rPr>
        <sz val="12"/>
        <rFont val="Times New Roman"/>
        <family val="1"/>
        <charset val="204"/>
      </rPr>
      <t> </t>
    </r>
    <r>
      <rPr>
        <sz val="12"/>
        <color indexed="8"/>
        <rFont val="Times New Roman"/>
        <family val="1"/>
        <charset val="204"/>
      </rPr>
      <t>негативних наслідків діяльності об`єктів спільного користування</t>
    </r>
  </si>
  <si>
    <t>Інші субвенції з місцевого бюджету</t>
  </si>
  <si>
    <t>Фактичне виконання за 2020р.</t>
  </si>
  <si>
    <t>Виконан-ня за  2020р. (%)</t>
  </si>
  <si>
    <t>Фактичне виконання за  2020 р.</t>
  </si>
  <si>
    <t>Фактичні надходження за  2020 р.</t>
  </si>
  <si>
    <t>Виконання за  2020 р.(%)</t>
  </si>
  <si>
    <t>єдиний податок  з юридичних осіб</t>
  </si>
  <si>
    <t>Єдиний податок з фізичних осіб</t>
  </si>
  <si>
    <t>єдиний податок</t>
  </si>
  <si>
    <t>єдиний податок з сільськогосподарських товаровиробників</t>
  </si>
  <si>
    <t>державне мито , що сплачується за місцем розгляду  та офомлення документів</t>
  </si>
  <si>
    <t>державне мито, повязане з видачею та оформленням закордонних паспортів (посвідок)</t>
  </si>
  <si>
    <t xml:space="preserve">інші дотації  з місцевого бюджету </t>
  </si>
  <si>
    <t>Субвенція з місцевого бюджету  на співфінанування інвестиційних проектів</t>
  </si>
  <si>
    <t>9750</t>
  </si>
  <si>
    <t>за  2020 року</t>
  </si>
  <si>
    <t>Виконання дохідної частини бюджету села Мала Снітинка за   2020 рік</t>
  </si>
  <si>
    <t>Виконання за  2020 р. (%)</t>
  </si>
  <si>
    <t>офіційні трансферти</t>
  </si>
  <si>
    <t>від органів державного управління</t>
  </si>
  <si>
    <t>субвенція з місцевих бюджетів</t>
  </si>
  <si>
    <t>Виконання за 2020 р. (%)</t>
  </si>
  <si>
    <t>Соціальний захист</t>
  </si>
  <si>
    <t>5000</t>
  </si>
  <si>
    <t>Фізична культура і спорт</t>
  </si>
  <si>
    <t>Житлово - комунальне господарство</t>
  </si>
  <si>
    <t>8000</t>
  </si>
  <si>
    <t>Міський голова</t>
  </si>
  <si>
    <t>М.В. Нетяжук</t>
  </si>
  <si>
    <t xml:space="preserve">від   11.02.2021 року № 6-VII-VIII                                       </t>
  </si>
  <si>
    <t xml:space="preserve">від  11.02.2021 року №  6-VII-VIII              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</si>
</sst>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6"/>
      <name val="Arial Cyr"/>
      <charset val="204"/>
    </font>
    <font>
      <sz val="12"/>
      <name val="Times New Roman Cyr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58">
    <xf numFmtId="0" fontId="0" fillId="0" borderId="0" xfId="0"/>
    <xf numFmtId="4" fontId="0" fillId="0" borderId="0" xfId="0" applyNumberFormat="1"/>
    <xf numFmtId="164" fontId="0" fillId="0" borderId="0" xfId="0" applyNumberFormat="1"/>
    <xf numFmtId="0" fontId="3" fillId="0" borderId="0" xfId="0" applyFont="1"/>
    <xf numFmtId="0" fontId="4" fillId="0" borderId="0" xfId="0" applyFont="1" applyBorder="1" applyAlignment="1">
      <alignment horizontal="center" vertical="justify"/>
    </xf>
    <xf numFmtId="0" fontId="8" fillId="2" borderId="1" xfId="0" applyFont="1" applyFill="1" applyBorder="1" applyAlignment="1">
      <alignment wrapText="1"/>
    </xf>
    <xf numFmtId="0" fontId="8" fillId="0" borderId="0" xfId="0" applyFont="1"/>
    <xf numFmtId="0" fontId="6" fillId="3" borderId="2" xfId="0" applyFont="1" applyFill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3" borderId="3" xfId="0" applyFont="1" applyFill="1" applyBorder="1" applyAlignment="1">
      <alignment wrapText="1"/>
    </xf>
    <xf numFmtId="4" fontId="8" fillId="0" borderId="1" xfId="0" applyNumberFormat="1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/>
    <xf numFmtId="0" fontId="6" fillId="3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0" borderId="0" xfId="0" applyFont="1"/>
    <xf numFmtId="0" fontId="6" fillId="3" borderId="3" xfId="0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4" borderId="1" xfId="0" applyFont="1" applyFill="1" applyBorder="1"/>
    <xf numFmtId="4" fontId="6" fillId="4" borderId="1" xfId="0" applyNumberFormat="1" applyFont="1" applyFill="1" applyBorder="1" applyAlignment="1">
      <alignment horizontal="center"/>
    </xf>
    <xf numFmtId="4" fontId="8" fillId="0" borderId="0" xfId="0" applyNumberFormat="1" applyFont="1"/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/>
    <xf numFmtId="0" fontId="11" fillId="0" borderId="2" xfId="1" applyFont="1" applyFill="1" applyBorder="1" applyAlignment="1" applyProtection="1">
      <alignment horizontal="left" wrapText="1"/>
    </xf>
    <xf numFmtId="4" fontId="8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8" fillId="0" borderId="0" xfId="0" applyFont="1" applyAlignment="1">
      <alignment vertical="justify"/>
    </xf>
    <xf numFmtId="0" fontId="13" fillId="0" borderId="1" xfId="0" applyFont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justify"/>
    </xf>
    <xf numFmtId="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justify"/>
    </xf>
    <xf numFmtId="0" fontId="13" fillId="0" borderId="1" xfId="0" quotePrefix="1" applyFont="1" applyBorder="1" applyAlignment="1">
      <alignment horizontal="left" vertical="justify"/>
    </xf>
    <xf numFmtId="0" fontId="13" fillId="0" borderId="1" xfId="0" applyFont="1" applyBorder="1" applyAlignment="1">
      <alignment horizontal="left" vertical="justify"/>
    </xf>
    <xf numFmtId="0" fontId="12" fillId="0" borderId="1" xfId="0" applyFont="1" applyBorder="1" applyAlignment="1">
      <alignment horizontal="center" vertical="justify" wrapText="1"/>
    </xf>
    <xf numFmtId="0" fontId="12" fillId="0" borderId="1" xfId="0" applyFont="1" applyBorder="1"/>
    <xf numFmtId="0" fontId="12" fillId="0" borderId="1" xfId="0" applyFont="1" applyBorder="1" applyAlignment="1"/>
    <xf numFmtId="0" fontId="13" fillId="0" borderId="1" xfId="0" applyFont="1" applyBorder="1" applyAlignment="1">
      <alignment horizontal="justify" vertical="justify"/>
    </xf>
    <xf numFmtId="0" fontId="13" fillId="0" borderId="0" xfId="0" applyFont="1"/>
    <xf numFmtId="0" fontId="12" fillId="0" borderId="0" xfId="0" applyFont="1"/>
    <xf numFmtId="49" fontId="6" fillId="0" borderId="3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vertical="center" wrapText="1"/>
    </xf>
    <xf numFmtId="2" fontId="15" fillId="0" borderId="1" xfId="0" quotePrefix="1" applyNumberFormat="1" applyFont="1" applyBorder="1" applyAlignment="1">
      <alignment vertical="center" wrapText="1"/>
    </xf>
    <xf numFmtId="2" fontId="8" fillId="0" borderId="1" xfId="0" quotePrefix="1" applyNumberFormat="1" applyFont="1" applyBorder="1" applyAlignment="1">
      <alignment vertical="center" wrapText="1"/>
    </xf>
    <xf numFmtId="0" fontId="8" fillId="0" borderId="1" xfId="0" applyFont="1" applyBorder="1" applyAlignment="1">
      <alignment horizontal="justify" wrapText="1"/>
    </xf>
    <xf numFmtId="2" fontId="8" fillId="0" borderId="2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top" wrapText="1"/>
    </xf>
    <xf numFmtId="49" fontId="8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justify"/>
    </xf>
    <xf numFmtId="49" fontId="8" fillId="4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left" wrapText="1"/>
    </xf>
    <xf numFmtId="4" fontId="3" fillId="0" borderId="1" xfId="0" applyNumberFormat="1" applyFont="1" applyBorder="1"/>
    <xf numFmtId="0" fontId="8" fillId="0" borderId="0" xfId="0" applyFont="1" applyFill="1"/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justify" wrapText="1"/>
    </xf>
    <xf numFmtId="0" fontId="8" fillId="2" borderId="3" xfId="0" applyFont="1" applyFill="1" applyBorder="1" applyAlignment="1">
      <alignment vertical="center" wrapText="1"/>
    </xf>
    <xf numFmtId="4" fontId="8" fillId="0" borderId="1" xfId="0" quotePrefix="1" applyNumberFormat="1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3" fillId="0" borderId="1" xfId="0" quotePrefix="1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quotePrefix="1" applyFont="1" applyBorder="1" applyAlignment="1">
      <alignment vertical="top" wrapText="1"/>
    </xf>
    <xf numFmtId="49" fontId="6" fillId="5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2" fontId="15" fillId="5" borderId="1" xfId="0" applyNumberFormat="1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wrapText="1"/>
    </xf>
    <xf numFmtId="4" fontId="8" fillId="5" borderId="1" xfId="0" applyNumberFormat="1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wrapText="1"/>
    </xf>
    <xf numFmtId="0" fontId="16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justify"/>
    </xf>
    <xf numFmtId="0" fontId="1" fillId="0" borderId="6" xfId="0" applyFont="1" applyBorder="1" applyAlignment="1">
      <alignment horizontal="right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justify" vertical="justify"/>
    </xf>
    <xf numFmtId="4" fontId="12" fillId="0" borderId="3" xfId="0" applyNumberFormat="1" applyFont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4" fontId="13" fillId="0" borderId="9" xfId="0" applyNumberFormat="1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/>
    <xf numFmtId="0" fontId="4" fillId="0" borderId="0" xfId="0" applyFont="1"/>
    <xf numFmtId="0" fontId="6" fillId="5" borderId="3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vertical="center" wrapText="1"/>
    </xf>
    <xf numFmtId="0" fontId="12" fillId="0" borderId="0" xfId="0" applyFont="1"/>
    <xf numFmtId="0" fontId="8" fillId="0" borderId="0" xfId="0" applyFont="1" applyFill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justify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1" fontId="6" fillId="0" borderId="4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6"/>
  <sheetViews>
    <sheetView view="pageBreakPreview" zoomScaleNormal="80" workbookViewId="0">
      <selection activeCell="B3" sqref="B3"/>
    </sheetView>
  </sheetViews>
  <sheetFormatPr defaultColWidth="9.140625" defaultRowHeight="15.75"/>
  <cols>
    <col min="1" max="1" width="13.7109375" style="6" customWidth="1"/>
    <col min="2" max="2" width="63.28515625" style="93" customWidth="1"/>
    <col min="3" max="3" width="21.85546875" style="6" customWidth="1"/>
    <col min="4" max="4" width="19.42578125" style="83" customWidth="1"/>
    <col min="5" max="5" width="24.42578125" style="6" customWidth="1"/>
    <col min="6" max="16384" width="9.140625" style="6"/>
  </cols>
  <sheetData>
    <row r="1" spans="1:7">
      <c r="D1" s="133" t="s">
        <v>22</v>
      </c>
      <c r="E1" s="133"/>
    </row>
    <row r="2" spans="1:7">
      <c r="D2" s="133" t="s">
        <v>20</v>
      </c>
      <c r="E2" s="133"/>
    </row>
    <row r="3" spans="1:7">
      <c r="D3" s="133" t="s">
        <v>268</v>
      </c>
      <c r="E3" s="133"/>
    </row>
    <row r="5" spans="1:7" ht="18.75">
      <c r="A5" s="138" t="s">
        <v>255</v>
      </c>
      <c r="B5" s="138"/>
      <c r="C5" s="138"/>
      <c r="D5" s="138"/>
      <c r="E5" s="138"/>
    </row>
    <row r="6" spans="1:7" ht="18.75">
      <c r="A6" s="84"/>
      <c r="B6" s="94"/>
      <c r="C6" s="84"/>
      <c r="D6" s="85"/>
      <c r="E6" s="84"/>
    </row>
    <row r="7" spans="1:7" ht="18.75">
      <c r="A7" s="139" t="s">
        <v>1</v>
      </c>
      <c r="B7" s="139"/>
      <c r="C7" s="139"/>
      <c r="D7" s="139"/>
      <c r="E7" s="139"/>
    </row>
    <row r="8" spans="1:7" ht="20.25" customHeight="1">
      <c r="A8" s="134" t="s">
        <v>23</v>
      </c>
      <c r="B8" s="140" t="s">
        <v>24</v>
      </c>
      <c r="C8" s="141" t="s">
        <v>199</v>
      </c>
      <c r="D8" s="142" t="s">
        <v>243</v>
      </c>
      <c r="E8" s="134" t="s">
        <v>244</v>
      </c>
      <c r="F8" s="42"/>
      <c r="G8" s="42"/>
    </row>
    <row r="9" spans="1:7" ht="70.5" customHeight="1">
      <c r="A9" s="134"/>
      <c r="B9" s="140"/>
      <c r="C9" s="141"/>
      <c r="D9" s="142"/>
      <c r="E9" s="135"/>
      <c r="F9" s="42"/>
      <c r="G9" s="42"/>
    </row>
    <row r="10" spans="1:7" ht="18.75">
      <c r="A10" s="41">
        <v>1</v>
      </c>
      <c r="B10" s="96">
        <v>2</v>
      </c>
      <c r="C10" s="86">
        <v>3</v>
      </c>
      <c r="D10" s="87">
        <v>4</v>
      </c>
      <c r="E10" s="86">
        <v>6</v>
      </c>
    </row>
    <row r="11" spans="1:7" ht="18.75">
      <c r="A11" s="88">
        <v>10000000</v>
      </c>
      <c r="B11" s="95" t="s">
        <v>25</v>
      </c>
      <c r="C11" s="48">
        <v>2613700</v>
      </c>
      <c r="D11" s="46">
        <v>2132504.5099999998</v>
      </c>
      <c r="E11" s="47">
        <f>D11/C11*100</f>
        <v>81.58949037762558</v>
      </c>
    </row>
    <row r="12" spans="1:7" ht="37.5">
      <c r="A12" s="45">
        <v>11000000</v>
      </c>
      <c r="B12" s="97" t="s">
        <v>26</v>
      </c>
      <c r="C12" s="50">
        <v>500</v>
      </c>
      <c r="D12" s="51">
        <v>137</v>
      </c>
      <c r="E12" s="52">
        <f t="shared" ref="E12:E75" si="0">D12/C12*100</f>
        <v>27.400000000000002</v>
      </c>
    </row>
    <row r="13" spans="1:7" ht="0.6" customHeight="1">
      <c r="A13" s="45">
        <v>11010000</v>
      </c>
      <c r="B13" s="97" t="s">
        <v>27</v>
      </c>
      <c r="C13" s="50">
        <v>185170000</v>
      </c>
      <c r="D13" s="51">
        <v>83268668.390000001</v>
      </c>
      <c r="E13" s="52">
        <f t="shared" si="0"/>
        <v>44.968768369606309</v>
      </c>
    </row>
    <row r="14" spans="1:7" ht="45.6" customHeight="1">
      <c r="A14" s="45">
        <v>11020000</v>
      </c>
      <c r="B14" s="98" t="s">
        <v>28</v>
      </c>
      <c r="C14" s="50">
        <v>500</v>
      </c>
      <c r="D14" s="51">
        <v>137</v>
      </c>
      <c r="E14" s="52">
        <f t="shared" si="0"/>
        <v>27.400000000000002</v>
      </c>
    </row>
    <row r="15" spans="1:7" ht="37.5">
      <c r="A15" s="88">
        <v>13000000</v>
      </c>
      <c r="B15" s="99" t="s">
        <v>29</v>
      </c>
      <c r="C15" s="48">
        <v>100000</v>
      </c>
      <c r="D15" s="46">
        <v>61630.36</v>
      </c>
      <c r="E15" s="47">
        <f t="shared" si="0"/>
        <v>61.630359999999996</v>
      </c>
    </row>
    <row r="16" spans="1:7" ht="18.75" hidden="1">
      <c r="A16" s="45">
        <v>13010000</v>
      </c>
      <c r="B16" s="98" t="s">
        <v>30</v>
      </c>
      <c r="C16" s="50"/>
      <c r="D16" s="51"/>
      <c r="E16" s="47" t="e">
        <f t="shared" si="0"/>
        <v>#DIV/0!</v>
      </c>
    </row>
    <row r="17" spans="1:5" ht="15.75" hidden="1" customHeight="1">
      <c r="A17" s="45">
        <v>13020000</v>
      </c>
      <c r="B17" s="98" t="s">
        <v>31</v>
      </c>
      <c r="C17" s="50">
        <v>0</v>
      </c>
      <c r="D17" s="51">
        <v>0</v>
      </c>
      <c r="E17" s="47" t="e">
        <f t="shared" si="0"/>
        <v>#DIV/0!</v>
      </c>
    </row>
    <row r="18" spans="1:5" ht="60.75" hidden="1" customHeight="1">
      <c r="A18" s="45">
        <v>13010200</v>
      </c>
      <c r="B18" s="98" t="s">
        <v>151</v>
      </c>
      <c r="C18" s="50"/>
      <c r="D18" s="51"/>
      <c r="E18" s="47" t="e">
        <f t="shared" si="0"/>
        <v>#DIV/0!</v>
      </c>
    </row>
    <row r="19" spans="1:5" ht="15.75" hidden="1" customHeight="1">
      <c r="A19" s="45">
        <v>13020000</v>
      </c>
      <c r="B19" s="98" t="s">
        <v>153</v>
      </c>
      <c r="C19" s="50"/>
      <c r="D19" s="51"/>
      <c r="E19" s="47" t="e">
        <f t="shared" si="0"/>
        <v>#DIV/0!</v>
      </c>
    </row>
    <row r="20" spans="1:5" ht="43.5" hidden="1" customHeight="1">
      <c r="A20" s="45">
        <v>13020200</v>
      </c>
      <c r="B20" s="98" t="s">
        <v>152</v>
      </c>
      <c r="C20" s="50"/>
      <c r="D20" s="51"/>
      <c r="E20" s="47" t="e">
        <f t="shared" si="0"/>
        <v>#DIV/0!</v>
      </c>
    </row>
    <row r="21" spans="1:5" ht="18.75">
      <c r="A21" s="88">
        <v>14000000</v>
      </c>
      <c r="B21" s="95" t="s">
        <v>32</v>
      </c>
      <c r="C21" s="48">
        <v>249000</v>
      </c>
      <c r="D21" s="46">
        <v>129374.85</v>
      </c>
      <c r="E21" s="47">
        <f>D21/C21*100</f>
        <v>51.957771084337359</v>
      </c>
    </row>
    <row r="22" spans="1:5" ht="15.75" hidden="1" customHeight="1">
      <c r="A22" s="45">
        <v>16000000</v>
      </c>
      <c r="B22" s="98" t="s">
        <v>34</v>
      </c>
      <c r="C22" s="50">
        <f>C23</f>
        <v>0</v>
      </c>
      <c r="D22" s="51">
        <f>D23</f>
        <v>0</v>
      </c>
      <c r="E22" s="52" t="e">
        <f t="shared" si="0"/>
        <v>#DIV/0!</v>
      </c>
    </row>
    <row r="23" spans="1:5" ht="15.75" hidden="1" customHeight="1">
      <c r="A23" s="45">
        <v>16010000</v>
      </c>
      <c r="B23" s="98" t="s">
        <v>35</v>
      </c>
      <c r="C23" s="50">
        <v>0</v>
      </c>
      <c r="D23" s="51">
        <v>0</v>
      </c>
      <c r="E23" s="52" t="e">
        <f t="shared" si="0"/>
        <v>#DIV/0!</v>
      </c>
    </row>
    <row r="24" spans="1:5" ht="37.5">
      <c r="A24" s="45">
        <v>14020000</v>
      </c>
      <c r="B24" s="98" t="s">
        <v>94</v>
      </c>
      <c r="C24" s="50">
        <v>35000</v>
      </c>
      <c r="D24" s="51">
        <v>20625.97</v>
      </c>
      <c r="E24" s="52">
        <f t="shared" si="0"/>
        <v>58.931342857142866</v>
      </c>
    </row>
    <row r="25" spans="1:5" ht="18.75">
      <c r="A25" s="45">
        <v>14021900</v>
      </c>
      <c r="B25" s="98" t="s">
        <v>95</v>
      </c>
      <c r="C25" s="50">
        <v>35000</v>
      </c>
      <c r="D25" s="51">
        <v>20625.97</v>
      </c>
      <c r="E25" s="52">
        <f t="shared" si="0"/>
        <v>58.931342857142866</v>
      </c>
    </row>
    <row r="26" spans="1:5" ht="37.5">
      <c r="A26" s="45">
        <v>14030000</v>
      </c>
      <c r="B26" s="98" t="s">
        <v>96</v>
      </c>
      <c r="C26" s="50">
        <v>150000</v>
      </c>
      <c r="D26" s="51">
        <v>71852.009999999995</v>
      </c>
      <c r="E26" s="52">
        <f t="shared" si="0"/>
        <v>47.901339999999998</v>
      </c>
    </row>
    <row r="27" spans="1:5" ht="18.75">
      <c r="A27" s="45">
        <v>14031900</v>
      </c>
      <c r="B27" s="98" t="s">
        <v>95</v>
      </c>
      <c r="C27" s="50">
        <v>15000</v>
      </c>
      <c r="D27" s="51">
        <v>71852.009999999995</v>
      </c>
      <c r="E27" s="52">
        <v>47.9</v>
      </c>
    </row>
    <row r="28" spans="1:5" ht="37.5">
      <c r="A28" s="45">
        <v>14040000</v>
      </c>
      <c r="B28" s="98" t="s">
        <v>33</v>
      </c>
      <c r="C28" s="50">
        <v>64000</v>
      </c>
      <c r="D28" s="51">
        <v>36896.870000000003</v>
      </c>
      <c r="E28" s="52">
        <f t="shared" si="0"/>
        <v>57.651359374999998</v>
      </c>
    </row>
    <row r="29" spans="1:5" ht="18.75">
      <c r="A29" s="88">
        <v>18000000</v>
      </c>
      <c r="B29" s="95" t="s">
        <v>36</v>
      </c>
      <c r="C29" s="48">
        <v>2264200</v>
      </c>
      <c r="D29" s="48">
        <v>1941362.3</v>
      </c>
      <c r="E29" s="47">
        <f t="shared" si="0"/>
        <v>85.741643847716631</v>
      </c>
    </row>
    <row r="30" spans="1:5" ht="18.75">
      <c r="A30" s="45">
        <v>18010000</v>
      </c>
      <c r="B30" s="98" t="s">
        <v>97</v>
      </c>
      <c r="C30" s="50">
        <v>666200</v>
      </c>
      <c r="D30" s="50">
        <v>540652.07999999996</v>
      </c>
      <c r="E30" s="52">
        <f t="shared" si="0"/>
        <v>81.154620234163914</v>
      </c>
    </row>
    <row r="31" spans="1:5" ht="57.75" customHeight="1">
      <c r="A31" s="45">
        <v>18010100</v>
      </c>
      <c r="B31" s="98" t="s">
        <v>223</v>
      </c>
      <c r="C31" s="50">
        <v>100</v>
      </c>
      <c r="D31" s="51">
        <v>111.3</v>
      </c>
      <c r="E31" s="52">
        <f t="shared" si="0"/>
        <v>111.3</v>
      </c>
    </row>
    <row r="32" spans="1:5" ht="58.5" customHeight="1">
      <c r="A32" s="45">
        <v>18010200</v>
      </c>
      <c r="B32" s="98" t="s">
        <v>224</v>
      </c>
      <c r="C32" s="50">
        <v>1300</v>
      </c>
      <c r="D32" s="51">
        <v>1420.28</v>
      </c>
      <c r="E32" s="52">
        <f t="shared" si="0"/>
        <v>109.2523076923077</v>
      </c>
    </row>
    <row r="33" spans="1:5" ht="59.25" customHeight="1">
      <c r="A33" s="45">
        <v>18010300</v>
      </c>
      <c r="B33" s="98" t="s">
        <v>225</v>
      </c>
      <c r="C33" s="50">
        <v>2000</v>
      </c>
      <c r="D33" s="51">
        <v>3419.33</v>
      </c>
      <c r="E33" s="52">
        <f t="shared" si="0"/>
        <v>170.9665</v>
      </c>
    </row>
    <row r="34" spans="1:5" ht="57" customHeight="1">
      <c r="A34" s="45">
        <v>18010400</v>
      </c>
      <c r="B34" s="98" t="s">
        <v>226</v>
      </c>
      <c r="C34" s="50">
        <v>7000</v>
      </c>
      <c r="D34" s="51">
        <v>5681.42</v>
      </c>
      <c r="E34" s="52">
        <f t="shared" si="0"/>
        <v>81.163142857142859</v>
      </c>
    </row>
    <row r="35" spans="1:5" ht="18.75">
      <c r="A35" s="45">
        <v>18010500</v>
      </c>
      <c r="B35" s="98" t="s">
        <v>154</v>
      </c>
      <c r="C35" s="50">
        <v>193000</v>
      </c>
      <c r="D35" s="51">
        <v>205645.78</v>
      </c>
      <c r="E35" s="52">
        <f t="shared" si="0"/>
        <v>106.55221761658031</v>
      </c>
    </row>
    <row r="36" spans="1:5" ht="18.75">
      <c r="A36" s="45">
        <v>18010600</v>
      </c>
      <c r="B36" s="98" t="s">
        <v>155</v>
      </c>
      <c r="C36" s="50">
        <v>350000</v>
      </c>
      <c r="D36" s="51">
        <v>184834.49</v>
      </c>
      <c r="E36" s="52">
        <f t="shared" si="0"/>
        <v>52.809854285714287</v>
      </c>
    </row>
    <row r="37" spans="1:5" ht="18.75">
      <c r="A37" s="45">
        <v>18010700</v>
      </c>
      <c r="B37" s="98" t="s">
        <v>156</v>
      </c>
      <c r="C37" s="50">
        <v>30000</v>
      </c>
      <c r="D37" s="51">
        <v>72689</v>
      </c>
      <c r="E37" s="52">
        <f t="shared" si="0"/>
        <v>242.29666666666665</v>
      </c>
    </row>
    <row r="38" spans="1:5" ht="17.45" customHeight="1">
      <c r="A38" s="45">
        <v>18010900</v>
      </c>
      <c r="B38" s="98" t="s">
        <v>157</v>
      </c>
      <c r="C38" s="50">
        <v>82800</v>
      </c>
      <c r="D38" s="51">
        <v>66850.48</v>
      </c>
      <c r="E38" s="52">
        <f t="shared" si="0"/>
        <v>80.737294685990335</v>
      </c>
    </row>
    <row r="39" spans="1:5" ht="15.6" hidden="1" customHeight="1">
      <c r="A39" s="45">
        <v>18011000</v>
      </c>
      <c r="B39" s="98" t="s">
        <v>158</v>
      </c>
      <c r="C39" s="50">
        <v>70000</v>
      </c>
      <c r="D39" s="51">
        <v>14228.16</v>
      </c>
      <c r="E39" s="52">
        <f t="shared" si="0"/>
        <v>20.325942857142856</v>
      </c>
    </row>
    <row r="40" spans="1:5" ht="18.75" hidden="1">
      <c r="A40" s="45">
        <v>18011100</v>
      </c>
      <c r="B40" s="98" t="s">
        <v>172</v>
      </c>
      <c r="C40" s="50">
        <v>0</v>
      </c>
      <c r="D40" s="51">
        <v>0</v>
      </c>
      <c r="E40" s="52" t="e">
        <f t="shared" si="0"/>
        <v>#DIV/0!</v>
      </c>
    </row>
    <row r="41" spans="1:5" ht="0.6" hidden="1" customHeight="1">
      <c r="A41" s="45">
        <v>18030000</v>
      </c>
      <c r="B41" s="98" t="s">
        <v>37</v>
      </c>
      <c r="C41" s="50">
        <v>5000</v>
      </c>
      <c r="D41" s="51">
        <v>5246</v>
      </c>
      <c r="E41" s="52">
        <f t="shared" si="0"/>
        <v>104.91999999999999</v>
      </c>
    </row>
    <row r="42" spans="1:5" ht="37.5" hidden="1">
      <c r="A42" s="45">
        <v>18040000</v>
      </c>
      <c r="B42" s="98" t="s">
        <v>38</v>
      </c>
      <c r="C42" s="50">
        <v>0</v>
      </c>
      <c r="D42" s="51">
        <v>0</v>
      </c>
      <c r="E42" s="52" t="e">
        <f t="shared" si="0"/>
        <v>#DIV/0!</v>
      </c>
    </row>
    <row r="43" spans="1:5" ht="21" customHeight="1">
      <c r="A43" s="45">
        <v>18050000</v>
      </c>
      <c r="B43" s="93" t="s">
        <v>247</v>
      </c>
      <c r="C43" s="50">
        <v>1598000</v>
      </c>
      <c r="D43" s="51">
        <v>1400710.22</v>
      </c>
      <c r="E43" s="52">
        <f t="shared" si="0"/>
        <v>87.653956195244049</v>
      </c>
    </row>
    <row r="44" spans="1:5" ht="15.75" hidden="1" customHeight="1">
      <c r="A44" s="45">
        <v>19000000</v>
      </c>
      <c r="B44" s="98" t="s">
        <v>39</v>
      </c>
      <c r="C44" s="50">
        <f>C45</f>
        <v>0</v>
      </c>
      <c r="D44" s="51">
        <f>D45</f>
        <v>0</v>
      </c>
      <c r="E44" s="52" t="e">
        <f t="shared" si="0"/>
        <v>#DIV/0!</v>
      </c>
    </row>
    <row r="45" spans="1:5" ht="15.75" hidden="1" customHeight="1">
      <c r="A45" s="45">
        <v>19010000</v>
      </c>
      <c r="B45" s="98" t="s">
        <v>39</v>
      </c>
      <c r="C45" s="50">
        <v>0</v>
      </c>
      <c r="D45" s="51">
        <v>0</v>
      </c>
      <c r="E45" s="52" t="e">
        <f t="shared" si="0"/>
        <v>#DIV/0!</v>
      </c>
    </row>
    <row r="46" spans="1:5" ht="15.75" customHeight="1">
      <c r="A46" s="45">
        <v>18050300</v>
      </c>
      <c r="B46" s="98" t="s">
        <v>245</v>
      </c>
      <c r="C46" s="50">
        <v>57000</v>
      </c>
      <c r="D46" s="51">
        <v>72428.649999999994</v>
      </c>
      <c r="E46" s="52">
        <f t="shared" si="0"/>
        <v>127.06780701754386</v>
      </c>
    </row>
    <row r="47" spans="1:5" ht="15.75" customHeight="1">
      <c r="A47" s="45">
        <v>18050400</v>
      </c>
      <c r="B47" s="98" t="s">
        <v>246</v>
      </c>
      <c r="C47" s="50">
        <v>1200000</v>
      </c>
      <c r="D47" s="51">
        <v>970044.71</v>
      </c>
      <c r="E47" s="52">
        <f t="shared" si="0"/>
        <v>80.837059166666663</v>
      </c>
    </row>
    <row r="48" spans="1:5" ht="15.75" customHeight="1">
      <c r="A48" s="45">
        <v>18050500</v>
      </c>
      <c r="B48" s="98" t="s">
        <v>248</v>
      </c>
      <c r="C48" s="50">
        <v>341000</v>
      </c>
      <c r="D48" s="51">
        <v>358236.86</v>
      </c>
      <c r="E48" s="52">
        <f t="shared" si="0"/>
        <v>105.05479765395893</v>
      </c>
    </row>
    <row r="49" spans="1:5" ht="29.45" customHeight="1">
      <c r="A49" s="88">
        <v>20000000</v>
      </c>
      <c r="B49" s="95" t="s">
        <v>40</v>
      </c>
      <c r="C49" s="48">
        <v>12200</v>
      </c>
      <c r="D49" s="46">
        <v>1838.83</v>
      </c>
      <c r="E49" s="47">
        <f t="shared" si="0"/>
        <v>15.072377049180327</v>
      </c>
    </row>
    <row r="50" spans="1:5" ht="19.899999999999999" customHeight="1">
      <c r="A50" s="45">
        <v>21000000</v>
      </c>
      <c r="B50" s="98" t="s">
        <v>41</v>
      </c>
      <c r="C50" s="50">
        <v>100</v>
      </c>
      <c r="D50" s="51">
        <v>0</v>
      </c>
      <c r="E50" s="52">
        <f t="shared" si="0"/>
        <v>0</v>
      </c>
    </row>
    <row r="51" spans="1:5" ht="1.1499999999999999" hidden="1" customHeight="1">
      <c r="A51" s="45">
        <v>21010000</v>
      </c>
      <c r="B51" s="98" t="s">
        <v>42</v>
      </c>
      <c r="C51" s="50">
        <f>C52</f>
        <v>65000</v>
      </c>
      <c r="D51" s="51">
        <f>D52</f>
        <v>6825</v>
      </c>
      <c r="E51" s="52">
        <f t="shared" si="0"/>
        <v>10.5</v>
      </c>
    </row>
    <row r="52" spans="1:5" ht="0.6" hidden="1" customHeight="1">
      <c r="A52" s="45">
        <v>21010300</v>
      </c>
      <c r="B52" s="98" t="s">
        <v>43</v>
      </c>
      <c r="C52" s="50">
        <v>65000</v>
      </c>
      <c r="D52" s="51">
        <v>6825</v>
      </c>
      <c r="E52" s="52">
        <f t="shared" si="0"/>
        <v>10.5</v>
      </c>
    </row>
    <row r="53" spans="1:5" ht="15" customHeight="1">
      <c r="A53" s="45">
        <v>21080000</v>
      </c>
      <c r="B53" s="98" t="s">
        <v>44</v>
      </c>
      <c r="C53" s="50">
        <v>100</v>
      </c>
      <c r="D53" s="51">
        <v>0</v>
      </c>
      <c r="E53" s="52">
        <f t="shared" si="0"/>
        <v>0</v>
      </c>
    </row>
    <row r="54" spans="1:5" ht="93.75" hidden="1">
      <c r="A54" s="45">
        <v>21080900</v>
      </c>
      <c r="B54" s="98" t="s">
        <v>98</v>
      </c>
      <c r="C54" s="50">
        <v>0</v>
      </c>
      <c r="D54" s="51">
        <v>0</v>
      </c>
      <c r="E54" s="52" t="e">
        <f t="shared" si="0"/>
        <v>#DIV/0!</v>
      </c>
    </row>
    <row r="55" spans="1:5" ht="2.4500000000000002" hidden="1" customHeight="1">
      <c r="A55" s="45">
        <v>21080900</v>
      </c>
      <c r="B55" s="98" t="s">
        <v>173</v>
      </c>
      <c r="C55" s="50">
        <v>0</v>
      </c>
      <c r="D55" s="51">
        <v>0</v>
      </c>
      <c r="E55" s="52" t="e">
        <f t="shared" si="0"/>
        <v>#DIV/0!</v>
      </c>
    </row>
    <row r="56" spans="1:5" ht="17.45" customHeight="1">
      <c r="A56" s="45">
        <v>21081100</v>
      </c>
      <c r="B56" s="98" t="s">
        <v>45</v>
      </c>
      <c r="C56" s="50">
        <v>100</v>
      </c>
      <c r="D56" s="51">
        <v>0</v>
      </c>
      <c r="E56" s="52">
        <f t="shared" si="0"/>
        <v>0</v>
      </c>
    </row>
    <row r="57" spans="1:5" ht="1.9" hidden="1" customHeight="1">
      <c r="A57" s="45">
        <v>21081500</v>
      </c>
      <c r="B57" s="98" t="s">
        <v>220</v>
      </c>
      <c r="C57" s="50">
        <v>20000</v>
      </c>
      <c r="D57" s="51">
        <v>7106</v>
      </c>
      <c r="E57" s="52">
        <f t="shared" si="0"/>
        <v>35.53</v>
      </c>
    </row>
    <row r="58" spans="1:5" ht="0.6" hidden="1" customHeight="1">
      <c r="A58" s="45">
        <v>21081700</v>
      </c>
      <c r="B58" s="98" t="s">
        <v>176</v>
      </c>
      <c r="C58" s="50">
        <v>20000</v>
      </c>
      <c r="D58" s="51">
        <v>10860.7</v>
      </c>
      <c r="E58" s="52">
        <f t="shared" si="0"/>
        <v>54.303500000000007</v>
      </c>
    </row>
    <row r="59" spans="1:5" ht="37.5">
      <c r="A59" s="45">
        <v>22000000</v>
      </c>
      <c r="B59" s="98" t="s">
        <v>193</v>
      </c>
      <c r="C59" s="50">
        <v>12100</v>
      </c>
      <c r="D59" s="51">
        <v>1838.83</v>
      </c>
      <c r="E59" s="52">
        <f t="shared" si="0"/>
        <v>15.196942148760332</v>
      </c>
    </row>
    <row r="60" spans="1:5" ht="18.75">
      <c r="A60" s="45">
        <v>22010000</v>
      </c>
      <c r="B60" s="98" t="s">
        <v>46</v>
      </c>
      <c r="C60" s="50">
        <v>100</v>
      </c>
      <c r="D60" s="51">
        <v>910.98</v>
      </c>
      <c r="E60" s="52">
        <f t="shared" si="0"/>
        <v>910.98</v>
      </c>
    </row>
    <row r="61" spans="1:5" ht="0.6" customHeight="1">
      <c r="A61" s="45">
        <v>22010200</v>
      </c>
      <c r="B61" s="98" t="s">
        <v>222</v>
      </c>
      <c r="C61" s="50">
        <v>0</v>
      </c>
      <c r="D61" s="51">
        <v>0</v>
      </c>
      <c r="E61" s="52" t="e">
        <f t="shared" si="0"/>
        <v>#DIV/0!</v>
      </c>
    </row>
    <row r="62" spans="1:5" ht="0.6" customHeight="1">
      <c r="A62" s="45">
        <v>22010300</v>
      </c>
      <c r="B62" s="98" t="s">
        <v>194</v>
      </c>
      <c r="C62" s="50">
        <v>104000</v>
      </c>
      <c r="D62" s="51">
        <v>39195</v>
      </c>
      <c r="E62" s="52">
        <f t="shared" si="0"/>
        <v>37.6875</v>
      </c>
    </row>
    <row r="63" spans="1:5" ht="18.75" hidden="1">
      <c r="A63" s="45">
        <v>22012500</v>
      </c>
      <c r="B63" s="98" t="s">
        <v>177</v>
      </c>
      <c r="C63" s="50">
        <v>1985000</v>
      </c>
      <c r="D63" s="51">
        <v>535958.12</v>
      </c>
      <c r="E63" s="52">
        <f t="shared" si="0"/>
        <v>27.000409068010072</v>
      </c>
    </row>
    <row r="64" spans="1:5" ht="37.5" hidden="1">
      <c r="A64" s="45">
        <v>22012600</v>
      </c>
      <c r="B64" s="98" t="s">
        <v>195</v>
      </c>
      <c r="C64" s="50">
        <v>125000</v>
      </c>
      <c r="D64" s="51">
        <v>80909</v>
      </c>
      <c r="E64" s="52">
        <f t="shared" si="0"/>
        <v>64.727199999999996</v>
      </c>
    </row>
    <row r="65" spans="1:5" ht="1.1499999999999999" hidden="1" customHeight="1">
      <c r="A65" s="45">
        <v>22012900</v>
      </c>
      <c r="B65" s="98" t="s">
        <v>196</v>
      </c>
      <c r="C65" s="50">
        <v>5000</v>
      </c>
      <c r="D65" s="51">
        <v>0</v>
      </c>
      <c r="E65" s="52">
        <f t="shared" si="0"/>
        <v>0</v>
      </c>
    </row>
    <row r="66" spans="1:5" ht="55.9" hidden="1" customHeight="1">
      <c r="A66" s="45">
        <v>22080400</v>
      </c>
      <c r="B66" s="98" t="s">
        <v>221</v>
      </c>
      <c r="C66" s="50">
        <v>95000</v>
      </c>
      <c r="D66" s="51">
        <v>59822.080000000002</v>
      </c>
      <c r="E66" s="52">
        <f t="shared" si="0"/>
        <v>62.970610526315795</v>
      </c>
    </row>
    <row r="67" spans="1:5" ht="18.75">
      <c r="A67" s="45">
        <v>22090000</v>
      </c>
      <c r="B67" s="98" t="s">
        <v>47</v>
      </c>
      <c r="C67" s="50">
        <v>12000</v>
      </c>
      <c r="D67" s="51">
        <v>927.85</v>
      </c>
      <c r="E67" s="52">
        <f t="shared" si="0"/>
        <v>7.7320833333333336</v>
      </c>
    </row>
    <row r="68" spans="1:5" ht="37.5">
      <c r="A68" s="45">
        <v>22090100</v>
      </c>
      <c r="B68" s="98" t="s">
        <v>249</v>
      </c>
      <c r="C68" s="50">
        <v>10000</v>
      </c>
      <c r="D68" s="51">
        <v>12.55</v>
      </c>
      <c r="E68" s="52">
        <f t="shared" si="0"/>
        <v>0.1255</v>
      </c>
    </row>
    <row r="69" spans="1:5" ht="37.9" customHeight="1">
      <c r="A69" s="45">
        <v>22090400</v>
      </c>
      <c r="B69" s="98" t="s">
        <v>250</v>
      </c>
      <c r="C69" s="50">
        <v>2000</v>
      </c>
      <c r="D69" s="51">
        <v>915.3</v>
      </c>
      <c r="E69" s="52">
        <f t="shared" si="0"/>
        <v>45.765000000000001</v>
      </c>
    </row>
    <row r="70" spans="1:5" ht="18.75" hidden="1">
      <c r="A70" s="45">
        <v>24000000</v>
      </c>
      <c r="B70" s="98"/>
      <c r="C70" s="50">
        <f>C71</f>
        <v>6000</v>
      </c>
      <c r="D70" s="51">
        <v>52278.85</v>
      </c>
      <c r="E70" s="52">
        <f t="shared" si="0"/>
        <v>871.31416666666667</v>
      </c>
    </row>
    <row r="71" spans="1:5" ht="18.75" hidden="1">
      <c r="A71" s="45">
        <v>24060300</v>
      </c>
      <c r="B71" s="98" t="s">
        <v>49</v>
      </c>
      <c r="C71" s="50">
        <v>6000</v>
      </c>
      <c r="D71" s="51">
        <v>52278.85</v>
      </c>
      <c r="E71" s="52">
        <f t="shared" si="0"/>
        <v>871.31416666666667</v>
      </c>
    </row>
    <row r="72" spans="1:5" s="26" customFormat="1" ht="3.6" hidden="1" customHeight="1">
      <c r="A72" s="88">
        <v>30000000</v>
      </c>
      <c r="B72" s="95" t="s">
        <v>51</v>
      </c>
      <c r="C72" s="48">
        <v>0</v>
      </c>
      <c r="D72" s="46">
        <v>5600</v>
      </c>
      <c r="E72" s="52" t="e">
        <f t="shared" si="0"/>
        <v>#DIV/0!</v>
      </c>
    </row>
    <row r="73" spans="1:5" ht="15.75" hidden="1" customHeight="1">
      <c r="A73" s="45">
        <v>24060600</v>
      </c>
      <c r="B73" s="98" t="s">
        <v>50</v>
      </c>
      <c r="C73" s="50"/>
      <c r="D73" s="51"/>
      <c r="E73" s="52" t="e">
        <f t="shared" si="0"/>
        <v>#DIV/0!</v>
      </c>
    </row>
    <row r="74" spans="1:5" ht="18.75" hidden="1">
      <c r="A74" s="45">
        <v>31000000</v>
      </c>
      <c r="B74" s="98" t="s">
        <v>99</v>
      </c>
      <c r="C74" s="50">
        <f>C76</f>
        <v>0</v>
      </c>
      <c r="D74" s="51">
        <v>5600</v>
      </c>
      <c r="E74" s="52" t="e">
        <f t="shared" si="0"/>
        <v>#DIV/0!</v>
      </c>
    </row>
    <row r="75" spans="1:5" ht="93.75" hidden="1">
      <c r="A75" s="45">
        <v>31010000</v>
      </c>
      <c r="B75" s="98" t="s">
        <v>174</v>
      </c>
      <c r="C75" s="50">
        <v>0</v>
      </c>
      <c r="D75" s="51">
        <v>0</v>
      </c>
      <c r="E75" s="52" t="e">
        <f t="shared" si="0"/>
        <v>#DIV/0!</v>
      </c>
    </row>
    <row r="76" spans="1:5" ht="1.9" hidden="1" customHeight="1">
      <c r="A76" s="45">
        <v>31010200</v>
      </c>
      <c r="B76" s="98" t="s">
        <v>175</v>
      </c>
      <c r="C76" s="50">
        <v>0</v>
      </c>
      <c r="D76" s="51">
        <v>5600</v>
      </c>
      <c r="E76" s="52" t="e">
        <f t="shared" ref="E76:E107" si="1">D76/C76*100</f>
        <v>#DIV/0!</v>
      </c>
    </row>
    <row r="77" spans="1:5" ht="18.75" hidden="1">
      <c r="A77" s="45"/>
      <c r="B77" s="98"/>
      <c r="C77" s="50"/>
      <c r="D77" s="51"/>
      <c r="E77" s="52" t="e">
        <f t="shared" si="1"/>
        <v>#DIV/0!</v>
      </c>
    </row>
    <row r="78" spans="1:5" ht="1.1499999999999999" hidden="1" customHeight="1">
      <c r="A78" s="88"/>
      <c r="B78" s="95" t="s">
        <v>52</v>
      </c>
      <c r="C78" s="48">
        <f>C11+C49+C74</f>
        <v>2625900</v>
      </c>
      <c r="D78" s="46">
        <f>D11+D49+D74</f>
        <v>2139943.34</v>
      </c>
      <c r="E78" s="52">
        <f t="shared" si="1"/>
        <v>81.493710346928665</v>
      </c>
    </row>
    <row r="79" spans="1:5" ht="18.75">
      <c r="A79" s="88">
        <v>40000000</v>
      </c>
      <c r="B79" s="95" t="s">
        <v>53</v>
      </c>
      <c r="C79" s="51">
        <v>50000</v>
      </c>
      <c r="D79" s="51">
        <v>47566</v>
      </c>
      <c r="E79" s="52">
        <f t="shared" si="1"/>
        <v>95.132000000000005</v>
      </c>
    </row>
    <row r="80" spans="1:5" ht="15.75" hidden="1" customHeight="1">
      <c r="A80" s="45">
        <v>41020000</v>
      </c>
      <c r="B80" s="98" t="s">
        <v>54</v>
      </c>
      <c r="C80" s="50">
        <f>C81</f>
        <v>0</v>
      </c>
      <c r="D80" s="51">
        <f>D81</f>
        <v>0</v>
      </c>
      <c r="E80" s="52" t="e">
        <f t="shared" si="1"/>
        <v>#DIV/0!</v>
      </c>
    </row>
    <row r="81" spans="1:5" ht="31.5" hidden="1" customHeight="1">
      <c r="A81" s="45">
        <v>41020600</v>
      </c>
      <c r="B81" s="98" t="s">
        <v>55</v>
      </c>
      <c r="C81" s="50">
        <v>0</v>
      </c>
      <c r="D81" s="51"/>
      <c r="E81" s="52" t="e">
        <f t="shared" si="1"/>
        <v>#DIV/0!</v>
      </c>
    </row>
    <row r="82" spans="1:5" ht="15.75" hidden="1" customHeight="1">
      <c r="A82" s="45">
        <v>410216</v>
      </c>
      <c r="B82" s="98" t="s">
        <v>56</v>
      </c>
      <c r="C82" s="50"/>
      <c r="D82" s="51"/>
      <c r="E82" s="52" t="e">
        <f t="shared" si="1"/>
        <v>#DIV/0!</v>
      </c>
    </row>
    <row r="83" spans="1:5" ht="15.75" hidden="1" customHeight="1">
      <c r="A83" s="45">
        <v>410218</v>
      </c>
      <c r="B83" s="98" t="s">
        <v>56</v>
      </c>
      <c r="C83" s="50"/>
      <c r="D83" s="51"/>
      <c r="E83" s="52" t="e">
        <f t="shared" si="1"/>
        <v>#DIV/0!</v>
      </c>
    </row>
    <row r="84" spans="1:5" ht="15.75" hidden="1" customHeight="1">
      <c r="A84" s="45">
        <v>410216</v>
      </c>
      <c r="B84" s="98" t="s">
        <v>56</v>
      </c>
      <c r="C84" s="50"/>
      <c r="D84" s="51"/>
      <c r="E84" s="52" t="e">
        <f t="shared" si="1"/>
        <v>#DIV/0!</v>
      </c>
    </row>
    <row r="85" spans="1:5" ht="15.75" hidden="1" customHeight="1">
      <c r="A85" s="45">
        <v>410218</v>
      </c>
      <c r="B85" s="98" t="s">
        <v>56</v>
      </c>
      <c r="C85" s="50"/>
      <c r="D85" s="51"/>
      <c r="E85" s="52" t="e">
        <f t="shared" si="1"/>
        <v>#DIV/0!</v>
      </c>
    </row>
    <row r="86" spans="1:5" ht="15.75" hidden="1" customHeight="1">
      <c r="A86" s="45">
        <v>410218</v>
      </c>
      <c r="B86" s="98" t="s">
        <v>56</v>
      </c>
      <c r="C86" s="50"/>
      <c r="D86" s="51"/>
      <c r="E86" s="52" t="e">
        <f t="shared" si="1"/>
        <v>#DIV/0!</v>
      </c>
    </row>
    <row r="87" spans="1:5" ht="15.75" hidden="1" customHeight="1">
      <c r="A87" s="45">
        <v>410219</v>
      </c>
      <c r="B87" s="98" t="s">
        <v>56</v>
      </c>
      <c r="C87" s="50"/>
      <c r="D87" s="51"/>
      <c r="E87" s="52" t="e">
        <f t="shared" si="1"/>
        <v>#DIV/0!</v>
      </c>
    </row>
    <row r="88" spans="1:5" ht="19.149999999999999" customHeight="1">
      <c r="A88" s="45">
        <v>41000000</v>
      </c>
      <c r="B88" s="98" t="s">
        <v>181</v>
      </c>
      <c r="C88" s="50">
        <v>50000</v>
      </c>
      <c r="D88" s="51">
        <v>47566</v>
      </c>
      <c r="E88" s="52">
        <f t="shared" si="1"/>
        <v>95.132000000000005</v>
      </c>
    </row>
    <row r="89" spans="1:5" ht="1.9" hidden="1" customHeight="1">
      <c r="A89" s="45">
        <v>41020000</v>
      </c>
      <c r="B89" s="98" t="s">
        <v>82</v>
      </c>
      <c r="C89" s="50">
        <v>0</v>
      </c>
      <c r="D89" s="51">
        <v>0</v>
      </c>
      <c r="E89" s="52" t="e">
        <f t="shared" si="1"/>
        <v>#DIV/0!</v>
      </c>
    </row>
    <row r="90" spans="1:5" ht="18.75" hidden="1">
      <c r="A90" s="45">
        <v>41020600</v>
      </c>
      <c r="B90" s="98" t="s">
        <v>83</v>
      </c>
      <c r="C90" s="50">
        <v>0</v>
      </c>
      <c r="D90" s="51">
        <v>0</v>
      </c>
      <c r="E90" s="52" t="e">
        <f t="shared" si="1"/>
        <v>#DIV/0!</v>
      </c>
    </row>
    <row r="91" spans="1:5" ht="1.1499999999999999" hidden="1" customHeight="1">
      <c r="A91" s="88">
        <v>41030000</v>
      </c>
      <c r="B91" s="95" t="s">
        <v>178</v>
      </c>
      <c r="C91" s="48">
        <f>C95+C98</f>
        <v>91248800</v>
      </c>
      <c r="D91" s="46">
        <f>D95+D98</f>
        <v>57441800</v>
      </c>
      <c r="E91" s="52">
        <f t="shared" si="1"/>
        <v>62.950745653641469</v>
      </c>
    </row>
    <row r="92" spans="1:5" ht="18.75" hidden="1">
      <c r="A92" s="45"/>
      <c r="B92" s="98"/>
      <c r="C92" s="50"/>
      <c r="D92" s="51"/>
      <c r="E92" s="52" t="e">
        <f t="shared" si="1"/>
        <v>#DIV/0!</v>
      </c>
    </row>
    <row r="93" spans="1:5" ht="18.75" hidden="1">
      <c r="A93" s="45"/>
      <c r="B93" s="98"/>
      <c r="C93" s="50"/>
      <c r="D93" s="51"/>
      <c r="E93" s="52" t="e">
        <f t="shared" si="1"/>
        <v>#DIV/0!</v>
      </c>
    </row>
    <row r="94" spans="1:5" ht="18.75" hidden="1">
      <c r="A94" s="45"/>
      <c r="B94" s="98"/>
      <c r="C94" s="50"/>
      <c r="D94" s="51"/>
      <c r="E94" s="52" t="e">
        <f t="shared" si="1"/>
        <v>#DIV/0!</v>
      </c>
    </row>
    <row r="95" spans="1:5" ht="37.5" hidden="1">
      <c r="A95" s="45">
        <v>41033900</v>
      </c>
      <c r="B95" s="98" t="s">
        <v>58</v>
      </c>
      <c r="C95" s="50">
        <v>82204400</v>
      </c>
      <c r="D95" s="51">
        <v>48397400</v>
      </c>
      <c r="E95" s="52">
        <f t="shared" si="1"/>
        <v>58.87446414060561</v>
      </c>
    </row>
    <row r="96" spans="1:5" ht="47.25" hidden="1" customHeight="1">
      <c r="A96" s="45">
        <v>41034500</v>
      </c>
      <c r="B96" s="98" t="s">
        <v>59</v>
      </c>
      <c r="C96" s="50">
        <v>0</v>
      </c>
      <c r="D96" s="51">
        <v>0</v>
      </c>
      <c r="E96" s="52" t="e">
        <f t="shared" si="1"/>
        <v>#DIV/0!</v>
      </c>
    </row>
    <row r="97" spans="1:5" ht="47.25" hidden="1" customHeight="1">
      <c r="A97" s="45">
        <v>41035200</v>
      </c>
      <c r="B97" s="98" t="s">
        <v>60</v>
      </c>
      <c r="C97" s="50">
        <v>0</v>
      </c>
      <c r="D97" s="51">
        <v>0</v>
      </c>
      <c r="E97" s="52" t="e">
        <f t="shared" si="1"/>
        <v>#DIV/0!</v>
      </c>
    </row>
    <row r="98" spans="1:5" ht="37.5" hidden="1">
      <c r="A98" s="45">
        <v>41034200</v>
      </c>
      <c r="B98" s="98" t="s">
        <v>81</v>
      </c>
      <c r="C98" s="50">
        <v>9044400</v>
      </c>
      <c r="D98" s="51">
        <v>9044400</v>
      </c>
      <c r="E98" s="52">
        <f t="shared" si="1"/>
        <v>100</v>
      </c>
    </row>
    <row r="99" spans="1:5" ht="36" hidden="1" customHeight="1">
      <c r="A99" s="88">
        <v>90010200</v>
      </c>
      <c r="B99" s="95" t="s">
        <v>159</v>
      </c>
      <c r="C99" s="48">
        <f>C78+C91</f>
        <v>93874700</v>
      </c>
      <c r="D99" s="46">
        <f>D91+D78</f>
        <v>59581743.340000004</v>
      </c>
      <c r="E99" s="52">
        <f t="shared" si="1"/>
        <v>63.469436749198671</v>
      </c>
    </row>
    <row r="100" spans="1:5" ht="34.15" customHeight="1">
      <c r="A100" s="88">
        <v>41040000</v>
      </c>
      <c r="B100" s="95" t="s">
        <v>197</v>
      </c>
      <c r="C100" s="48">
        <v>50000</v>
      </c>
      <c r="D100" s="46">
        <v>47566</v>
      </c>
      <c r="E100" s="47">
        <f t="shared" si="1"/>
        <v>95.132000000000005</v>
      </c>
    </row>
    <row r="101" spans="1:5" ht="93.75" hidden="1">
      <c r="A101" s="45">
        <v>41040200</v>
      </c>
      <c r="B101" s="98" t="s">
        <v>227</v>
      </c>
      <c r="C101" s="50">
        <v>5255300</v>
      </c>
      <c r="D101" s="51">
        <v>2626320</v>
      </c>
      <c r="E101" s="52">
        <f t="shared" si="1"/>
        <v>49.97469221547771</v>
      </c>
    </row>
    <row r="102" spans="1:5" s="26" customFormat="1" ht="37.5" hidden="1">
      <c r="A102" s="88">
        <v>41050000</v>
      </c>
      <c r="B102" s="95" t="s">
        <v>160</v>
      </c>
      <c r="C102" s="48">
        <f>C103+C104+C105+C106+C107+C109+C112+C113+C110</f>
        <v>4440004</v>
      </c>
      <c r="D102" s="48">
        <f>D103+D104+D105+D106+D107+D109+D112+D113+D110</f>
        <v>1777981</v>
      </c>
      <c r="E102" s="52">
        <f t="shared" si="1"/>
        <v>40.044581040917983</v>
      </c>
    </row>
    <row r="103" spans="1:5" ht="135.6" hidden="1" customHeight="1">
      <c r="A103" s="45">
        <v>41050100</v>
      </c>
      <c r="B103" s="98" t="s">
        <v>228</v>
      </c>
      <c r="C103" s="50">
        <v>0</v>
      </c>
      <c r="D103" s="51">
        <v>0</v>
      </c>
      <c r="E103" s="52" t="e">
        <f t="shared" si="1"/>
        <v>#DIV/0!</v>
      </c>
    </row>
    <row r="104" spans="1:5" ht="0.6" hidden="1" customHeight="1">
      <c r="A104" s="45">
        <v>41050200</v>
      </c>
      <c r="B104" s="98" t="s">
        <v>161</v>
      </c>
      <c r="C104" s="50">
        <v>0</v>
      </c>
      <c r="D104" s="51">
        <v>0</v>
      </c>
      <c r="E104" s="52" t="e">
        <f t="shared" si="1"/>
        <v>#DIV/0!</v>
      </c>
    </row>
    <row r="105" spans="1:5" ht="262.14999999999998" hidden="1" customHeight="1">
      <c r="A105" s="45">
        <v>41050300</v>
      </c>
      <c r="B105" s="98" t="s">
        <v>229</v>
      </c>
      <c r="C105" s="50">
        <v>0</v>
      </c>
      <c r="D105" s="51">
        <v>0</v>
      </c>
      <c r="E105" s="52" t="e">
        <f t="shared" si="1"/>
        <v>#DIV/0!</v>
      </c>
    </row>
    <row r="106" spans="1:5" ht="207" hidden="1" customHeight="1">
      <c r="A106" s="45">
        <v>41050700</v>
      </c>
      <c r="B106" s="98" t="s">
        <v>162</v>
      </c>
      <c r="C106" s="50">
        <v>0</v>
      </c>
      <c r="D106" s="51">
        <v>0</v>
      </c>
      <c r="E106" s="52" t="e">
        <f t="shared" si="1"/>
        <v>#DIV/0!</v>
      </c>
    </row>
    <row r="107" spans="1:5" ht="39" customHeight="1">
      <c r="A107" s="45">
        <v>41040400</v>
      </c>
      <c r="B107" s="98" t="s">
        <v>251</v>
      </c>
      <c r="C107" s="50">
        <v>50000</v>
      </c>
      <c r="D107" s="51">
        <v>47566</v>
      </c>
      <c r="E107" s="52">
        <f t="shared" si="1"/>
        <v>95.132000000000005</v>
      </c>
    </row>
    <row r="108" spans="1:5" ht="0.6" customHeight="1">
      <c r="A108" s="45">
        <v>41051100</v>
      </c>
      <c r="B108" s="98" t="s">
        <v>219</v>
      </c>
      <c r="C108" s="50">
        <v>0</v>
      </c>
      <c r="D108" s="51">
        <v>0</v>
      </c>
      <c r="E108" s="52"/>
    </row>
    <row r="109" spans="1:5" ht="75" hidden="1">
      <c r="A109" s="45">
        <v>41051200</v>
      </c>
      <c r="B109" s="98" t="s">
        <v>163</v>
      </c>
      <c r="C109" s="50">
        <v>538717</v>
      </c>
      <c r="D109" s="51">
        <v>275865</v>
      </c>
      <c r="E109" s="52">
        <f t="shared" ref="E109:E110" si="2">D109/C109*100</f>
        <v>51.207776996085144</v>
      </c>
    </row>
    <row r="110" spans="1:5" ht="60.6" hidden="1" customHeight="1">
      <c r="A110" s="45">
        <v>41051400</v>
      </c>
      <c r="B110" s="98" t="s">
        <v>218</v>
      </c>
      <c r="C110" s="50">
        <v>1151287</v>
      </c>
      <c r="D110" s="51">
        <v>329550</v>
      </c>
      <c r="E110" s="52">
        <f t="shared" si="2"/>
        <v>28.624487204320037</v>
      </c>
    </row>
    <row r="111" spans="1:5" ht="47.25" hidden="1" customHeight="1">
      <c r="A111" s="45">
        <v>41036600</v>
      </c>
      <c r="B111" s="98" t="s">
        <v>61</v>
      </c>
      <c r="C111" s="50"/>
      <c r="D111" s="51"/>
      <c r="E111" s="52" t="e">
        <f>D111/C111*100</f>
        <v>#DIV/0!</v>
      </c>
    </row>
    <row r="112" spans="1:5" ht="78" hidden="1" customHeight="1">
      <c r="A112" s="45">
        <v>41052000</v>
      </c>
      <c r="B112" s="98" t="s">
        <v>179</v>
      </c>
      <c r="C112" s="50">
        <v>0</v>
      </c>
      <c r="D112" s="51">
        <v>0</v>
      </c>
      <c r="E112" s="52"/>
    </row>
    <row r="113" spans="1:7" ht="22.9" hidden="1" customHeight="1">
      <c r="A113" s="45">
        <v>41053900</v>
      </c>
      <c r="B113" s="98" t="s">
        <v>180</v>
      </c>
      <c r="C113" s="50">
        <v>2700000</v>
      </c>
      <c r="D113" s="51">
        <v>1125000</v>
      </c>
      <c r="E113" s="52">
        <f>D113/C113*100</f>
        <v>41.666666666666671</v>
      </c>
    </row>
    <row r="114" spans="1:7" ht="26.25" customHeight="1">
      <c r="A114" s="88"/>
      <c r="B114" s="95" t="s">
        <v>62</v>
      </c>
      <c r="C114" s="46">
        <f>C11+C49+C79</f>
        <v>2675900</v>
      </c>
      <c r="D114" s="46">
        <f>D11+D49+D79</f>
        <v>2181909.34</v>
      </c>
      <c r="E114" s="46">
        <f>D114/C114*100</f>
        <v>81.539270525804397</v>
      </c>
    </row>
    <row r="116" spans="1:7" ht="39" customHeight="1">
      <c r="A116" s="136" t="s">
        <v>266</v>
      </c>
      <c r="B116" s="136"/>
      <c r="C116" s="61"/>
      <c r="D116" s="132" t="s">
        <v>267</v>
      </c>
      <c r="E116" s="137"/>
      <c r="F116" s="137"/>
      <c r="G116" s="137"/>
    </row>
  </sheetData>
  <mergeCells count="12">
    <mergeCell ref="D1:E1"/>
    <mergeCell ref="D2:E2"/>
    <mergeCell ref="D3:E3"/>
    <mergeCell ref="E8:E9"/>
    <mergeCell ref="A116:B116"/>
    <mergeCell ref="E116:G116"/>
    <mergeCell ref="A5:E5"/>
    <mergeCell ref="A7:E7"/>
    <mergeCell ref="A8:A9"/>
    <mergeCell ref="B8:B9"/>
    <mergeCell ref="C8:C9"/>
    <mergeCell ref="D8:D9"/>
  </mergeCells>
  <phoneticPr fontId="2" type="noConversion"/>
  <printOptions horizontalCentered="1"/>
  <pageMargins left="0.78740157480314965" right="0.19685039370078741" top="0.19685039370078741" bottom="0.19685039370078741" header="0.51181102362204722" footer="0.51181102362204722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zoomScale="80" workbookViewId="0">
      <selection activeCell="F31" sqref="F31"/>
    </sheetView>
  </sheetViews>
  <sheetFormatPr defaultColWidth="9.140625" defaultRowHeight="15.75"/>
  <cols>
    <col min="1" max="1" width="12.5703125" style="6" customWidth="1"/>
    <col min="2" max="2" width="66.7109375" style="6" customWidth="1"/>
    <col min="3" max="3" width="17.5703125" style="6" customWidth="1"/>
    <col min="4" max="4" width="17.5703125" style="6" hidden="1" customWidth="1"/>
    <col min="5" max="6" width="18.5703125" style="6" customWidth="1"/>
    <col min="7" max="7" width="20.5703125" style="6" customWidth="1"/>
    <col min="8" max="16384" width="9.140625" style="6"/>
  </cols>
  <sheetData>
    <row r="1" spans="1:7" ht="30.75" customHeight="1">
      <c r="A1" s="143" t="s">
        <v>63</v>
      </c>
      <c r="B1" s="143"/>
      <c r="C1" s="143"/>
      <c r="D1" s="143"/>
      <c r="E1" s="143"/>
      <c r="F1" s="143"/>
      <c r="G1" s="143"/>
    </row>
    <row r="2" spans="1:7" ht="16.5" customHeight="1">
      <c r="A2" s="134" t="s">
        <v>23</v>
      </c>
      <c r="B2" s="134" t="s">
        <v>64</v>
      </c>
      <c r="C2" s="134" t="s">
        <v>200</v>
      </c>
      <c r="D2" s="144" t="s">
        <v>65</v>
      </c>
      <c r="E2" s="146" t="s">
        <v>243</v>
      </c>
      <c r="F2" s="148" t="s">
        <v>171</v>
      </c>
      <c r="G2" s="146" t="s">
        <v>256</v>
      </c>
    </row>
    <row r="3" spans="1:7" ht="130.5" customHeight="1">
      <c r="A3" s="134"/>
      <c r="B3" s="134"/>
      <c r="C3" s="134"/>
      <c r="D3" s="145"/>
      <c r="E3" s="146"/>
      <c r="F3" s="149"/>
      <c r="G3" s="147"/>
    </row>
    <row r="4" spans="1:7" ht="18.75">
      <c r="A4" s="43">
        <v>1</v>
      </c>
      <c r="B4" s="43">
        <v>2</v>
      </c>
      <c r="C4" s="43">
        <v>3</v>
      </c>
      <c r="D4" s="44"/>
      <c r="E4" s="44">
        <v>4</v>
      </c>
      <c r="F4" s="44">
        <v>5</v>
      </c>
      <c r="G4" s="44">
        <v>7</v>
      </c>
    </row>
    <row r="5" spans="1:7" ht="20.25" customHeight="1">
      <c r="A5" s="45">
        <v>10000000</v>
      </c>
      <c r="B5" s="114" t="s">
        <v>25</v>
      </c>
      <c r="C5" s="46">
        <v>0</v>
      </c>
      <c r="D5" s="46" t="e">
        <f>D6+#REF!+#REF!+D15</f>
        <v>#REF!</v>
      </c>
      <c r="E5" s="46">
        <v>202.97</v>
      </c>
      <c r="F5" s="46">
        <v>0</v>
      </c>
      <c r="G5" s="47"/>
    </row>
    <row r="6" spans="1:7" ht="18.75" hidden="1">
      <c r="A6" s="45">
        <v>12000000</v>
      </c>
      <c r="B6" s="49" t="s">
        <v>66</v>
      </c>
      <c r="C6" s="50">
        <f>C7+C8</f>
        <v>0</v>
      </c>
      <c r="D6" s="50"/>
      <c r="E6" s="50">
        <f>E7+E8</f>
        <v>0</v>
      </c>
      <c r="F6" s="50">
        <v>0</v>
      </c>
      <c r="G6" s="47"/>
    </row>
    <row r="7" spans="1:7" ht="37.5" hidden="1">
      <c r="A7" s="45">
        <v>12020000</v>
      </c>
      <c r="B7" s="49" t="s">
        <v>67</v>
      </c>
      <c r="C7" s="50">
        <v>0</v>
      </c>
      <c r="D7" s="50"/>
      <c r="E7" s="50">
        <v>0</v>
      </c>
      <c r="F7" s="50">
        <v>0</v>
      </c>
      <c r="G7" s="47"/>
    </row>
    <row r="8" spans="1:7" ht="18.75" hidden="1">
      <c r="A8" s="45">
        <v>12030000</v>
      </c>
      <c r="B8" s="49" t="s">
        <v>68</v>
      </c>
      <c r="C8" s="50">
        <f>C9+C10</f>
        <v>0</v>
      </c>
      <c r="D8" s="50"/>
      <c r="E8" s="50">
        <f>E9+E10</f>
        <v>0</v>
      </c>
      <c r="F8" s="50"/>
      <c r="G8" s="47"/>
    </row>
    <row r="9" spans="1:7" ht="37.5" hidden="1">
      <c r="A9" s="45">
        <v>12030100</v>
      </c>
      <c r="B9" s="49" t="s">
        <v>84</v>
      </c>
      <c r="C9" s="50"/>
      <c r="D9" s="50"/>
      <c r="E9" s="50"/>
      <c r="F9" s="50"/>
      <c r="G9" s="47"/>
    </row>
    <row r="10" spans="1:7" ht="37.5" hidden="1">
      <c r="A10" s="45">
        <v>12030200</v>
      </c>
      <c r="B10" s="49" t="s">
        <v>69</v>
      </c>
      <c r="C10" s="50"/>
      <c r="D10" s="50"/>
      <c r="E10" s="50"/>
      <c r="F10" s="50"/>
      <c r="G10" s="47"/>
    </row>
    <row r="11" spans="1:7" ht="18.75" hidden="1">
      <c r="A11" s="45">
        <v>18000000</v>
      </c>
      <c r="B11" s="49" t="s">
        <v>168</v>
      </c>
      <c r="C11" s="50">
        <v>0</v>
      </c>
      <c r="D11" s="50"/>
      <c r="E11" s="50">
        <f>E12</f>
        <v>0</v>
      </c>
      <c r="F11" s="50">
        <v>0</v>
      </c>
      <c r="G11" s="47"/>
    </row>
    <row r="12" spans="1:7" ht="37.5" hidden="1">
      <c r="A12" s="45">
        <v>18040000</v>
      </c>
      <c r="B12" s="49" t="s">
        <v>169</v>
      </c>
      <c r="C12" s="50">
        <v>0</v>
      </c>
      <c r="D12" s="50"/>
      <c r="E12" s="50">
        <f>E13</f>
        <v>0</v>
      </c>
      <c r="F12" s="50">
        <v>0</v>
      </c>
      <c r="G12" s="47"/>
    </row>
    <row r="13" spans="1:7" ht="93.75" hidden="1">
      <c r="A13" s="45">
        <v>18041500</v>
      </c>
      <c r="B13" s="49" t="s">
        <v>170</v>
      </c>
      <c r="C13" s="50">
        <v>0</v>
      </c>
      <c r="D13" s="50"/>
      <c r="E13" s="50">
        <v>0</v>
      </c>
      <c r="F13" s="50">
        <v>0</v>
      </c>
      <c r="G13" s="47"/>
    </row>
    <row r="14" spans="1:7" ht="18.75">
      <c r="A14" s="45">
        <v>19000000</v>
      </c>
      <c r="B14" s="49" t="s">
        <v>39</v>
      </c>
      <c r="C14" s="50">
        <v>0</v>
      </c>
      <c r="D14" s="50">
        <f>D15</f>
        <v>0</v>
      </c>
      <c r="E14" s="50">
        <v>202.97</v>
      </c>
      <c r="F14" s="50">
        <v>0</v>
      </c>
      <c r="G14" s="52"/>
    </row>
    <row r="15" spans="1:7" ht="18.75">
      <c r="A15" s="45">
        <v>19010000</v>
      </c>
      <c r="B15" s="49" t="s">
        <v>70</v>
      </c>
      <c r="C15" s="50">
        <v>0</v>
      </c>
      <c r="D15" s="50"/>
      <c r="E15" s="50">
        <v>202.97</v>
      </c>
      <c r="F15" s="50">
        <v>0</v>
      </c>
      <c r="G15" s="52"/>
    </row>
    <row r="16" spans="1:7" ht="52.5" customHeight="1">
      <c r="A16" s="45">
        <v>19010100</v>
      </c>
      <c r="B16" s="49" t="s">
        <v>164</v>
      </c>
      <c r="C16" s="50">
        <v>0</v>
      </c>
      <c r="D16" s="50"/>
      <c r="E16" s="50">
        <v>202.97</v>
      </c>
      <c r="F16" s="50">
        <v>0</v>
      </c>
      <c r="G16" s="52"/>
    </row>
    <row r="17" spans="1:7" ht="37.5" hidden="1">
      <c r="A17" s="45">
        <v>19010200</v>
      </c>
      <c r="B17" s="49" t="s">
        <v>165</v>
      </c>
      <c r="C17" s="50">
        <v>34000</v>
      </c>
      <c r="D17" s="50"/>
      <c r="E17" s="50">
        <v>21473.57</v>
      </c>
      <c r="F17" s="50"/>
      <c r="G17" s="52">
        <f t="shared" ref="G17:G33" si="0">E17/C17*100</f>
        <v>63.157558823529413</v>
      </c>
    </row>
    <row r="18" spans="1:7" ht="1.5" hidden="1" customHeight="1">
      <c r="A18" s="45">
        <v>19010300</v>
      </c>
      <c r="B18" s="49" t="s">
        <v>166</v>
      </c>
      <c r="C18" s="50">
        <v>4000</v>
      </c>
      <c r="D18" s="50"/>
      <c r="E18" s="50">
        <v>205.32</v>
      </c>
      <c r="F18" s="50">
        <v>0</v>
      </c>
      <c r="G18" s="52">
        <f t="shared" si="0"/>
        <v>5.133</v>
      </c>
    </row>
    <row r="19" spans="1:7" ht="37.5" hidden="1">
      <c r="A19" s="45">
        <v>19050000</v>
      </c>
      <c r="B19" s="49" t="s">
        <v>85</v>
      </c>
      <c r="C19" s="50">
        <v>0</v>
      </c>
      <c r="D19" s="50"/>
      <c r="E19" s="50">
        <f>E20</f>
        <v>0</v>
      </c>
      <c r="F19" s="50"/>
      <c r="G19" s="52" t="e">
        <f t="shared" si="0"/>
        <v>#DIV/0!</v>
      </c>
    </row>
    <row r="20" spans="1:7" ht="37.5" hidden="1">
      <c r="A20" s="45">
        <v>19050200</v>
      </c>
      <c r="B20" s="49" t="s">
        <v>86</v>
      </c>
      <c r="C20" s="50">
        <v>0</v>
      </c>
      <c r="D20" s="50"/>
      <c r="E20" s="50">
        <v>0</v>
      </c>
      <c r="F20" s="50"/>
      <c r="G20" s="52" t="e">
        <f t="shared" si="0"/>
        <v>#DIV/0!</v>
      </c>
    </row>
    <row r="21" spans="1:7" ht="1.5" hidden="1" customHeight="1">
      <c r="A21" s="45">
        <v>20000000</v>
      </c>
      <c r="B21" s="53" t="s">
        <v>40</v>
      </c>
      <c r="C21" s="48">
        <f>C22+C25</f>
        <v>20225870</v>
      </c>
      <c r="D21" s="48">
        <f>D22+D25</f>
        <v>5428499.0999999996</v>
      </c>
      <c r="E21" s="48">
        <f>E22+E25</f>
        <v>4174126.2</v>
      </c>
      <c r="F21" s="48">
        <f>F22+F25</f>
        <v>21544313.18</v>
      </c>
      <c r="G21" s="52">
        <f t="shared" si="0"/>
        <v>20.637560708142594</v>
      </c>
    </row>
    <row r="22" spans="1:7" ht="0.75" hidden="1" customHeight="1">
      <c r="A22" s="45">
        <v>24000000</v>
      </c>
      <c r="B22" s="49" t="s">
        <v>48</v>
      </c>
      <c r="C22" s="50">
        <f>C24+C23</f>
        <v>52090</v>
      </c>
      <c r="D22" s="50"/>
      <c r="E22" s="50">
        <f>E23+E24</f>
        <v>228190.97</v>
      </c>
      <c r="F22" s="50">
        <v>0</v>
      </c>
      <c r="G22" s="52">
        <f t="shared" si="0"/>
        <v>438.07058936456133</v>
      </c>
    </row>
    <row r="23" spans="1:7" ht="56.25" hidden="1">
      <c r="A23" s="45">
        <v>24062100</v>
      </c>
      <c r="B23" s="54" t="s">
        <v>71</v>
      </c>
      <c r="C23" s="50">
        <v>1500</v>
      </c>
      <c r="D23" s="50"/>
      <c r="E23" s="50">
        <v>0</v>
      </c>
      <c r="F23" s="50">
        <v>0</v>
      </c>
      <c r="G23" s="52">
        <f t="shared" si="0"/>
        <v>0</v>
      </c>
    </row>
    <row r="24" spans="1:7" ht="1.5" hidden="1" customHeight="1">
      <c r="A24" s="45">
        <v>24170000</v>
      </c>
      <c r="B24" s="55" t="s">
        <v>72</v>
      </c>
      <c r="C24" s="50">
        <v>50590</v>
      </c>
      <c r="D24" s="50"/>
      <c r="E24" s="50">
        <v>228190.97</v>
      </c>
      <c r="F24" s="50">
        <v>0</v>
      </c>
      <c r="G24" s="52">
        <f t="shared" si="0"/>
        <v>451.05943862423408</v>
      </c>
    </row>
    <row r="25" spans="1:7" ht="18.75" hidden="1">
      <c r="A25" s="45">
        <v>25000000</v>
      </c>
      <c r="B25" s="49" t="s">
        <v>73</v>
      </c>
      <c r="C25" s="51">
        <v>20173780</v>
      </c>
      <c r="D25" s="51">
        <v>5428499.0999999996</v>
      </c>
      <c r="E25" s="51">
        <v>3945935.23</v>
      </c>
      <c r="F25" s="51">
        <v>21544313.18</v>
      </c>
      <c r="G25" s="52">
        <f t="shared" si="0"/>
        <v>19.559721727906222</v>
      </c>
    </row>
    <row r="26" spans="1:7" ht="18.75" hidden="1">
      <c r="A26" s="45">
        <v>30000000</v>
      </c>
      <c r="B26" s="56" t="s">
        <v>51</v>
      </c>
      <c r="C26" s="48">
        <f>C28+C30</f>
        <v>1500520</v>
      </c>
      <c r="D26" s="48"/>
      <c r="E26" s="48">
        <f>E27+E30</f>
        <v>280160</v>
      </c>
      <c r="F26" s="48">
        <v>0</v>
      </c>
      <c r="G26" s="52">
        <f t="shared" si="0"/>
        <v>18.670860768267001</v>
      </c>
    </row>
    <row r="27" spans="1:7" ht="37.5" hidden="1">
      <c r="A27" s="45">
        <v>31030000</v>
      </c>
      <c r="B27" s="49" t="s">
        <v>74</v>
      </c>
      <c r="C27" s="50">
        <v>0</v>
      </c>
      <c r="D27" s="50"/>
      <c r="E27" s="50">
        <v>0</v>
      </c>
      <c r="F27" s="50"/>
      <c r="G27" s="52" t="e">
        <f t="shared" si="0"/>
        <v>#DIV/0!</v>
      </c>
    </row>
    <row r="28" spans="1:7" ht="18.75" hidden="1">
      <c r="A28" s="45">
        <v>31000000</v>
      </c>
      <c r="B28" s="49" t="s">
        <v>99</v>
      </c>
      <c r="C28" s="50">
        <v>1451520</v>
      </c>
      <c r="D28" s="50"/>
      <c r="E28" s="50">
        <v>0</v>
      </c>
      <c r="F28" s="50"/>
      <c r="G28" s="52">
        <f t="shared" si="0"/>
        <v>0</v>
      </c>
    </row>
    <row r="29" spans="1:7" ht="37.5" hidden="1">
      <c r="A29" s="45">
        <v>31030000</v>
      </c>
      <c r="B29" s="49" t="s">
        <v>198</v>
      </c>
      <c r="C29" s="50">
        <v>1451520</v>
      </c>
      <c r="D29" s="50"/>
      <c r="E29" s="50">
        <v>0</v>
      </c>
      <c r="F29" s="50"/>
      <c r="G29" s="52">
        <f t="shared" si="0"/>
        <v>0</v>
      </c>
    </row>
    <row r="30" spans="1:7" ht="18.75" hidden="1">
      <c r="A30" s="45">
        <v>33010000</v>
      </c>
      <c r="B30" s="55" t="s">
        <v>167</v>
      </c>
      <c r="C30" s="50">
        <f>C31</f>
        <v>49000</v>
      </c>
      <c r="D30" s="50"/>
      <c r="E30" s="50">
        <v>280160</v>
      </c>
      <c r="F30" s="50">
        <v>0</v>
      </c>
      <c r="G30" s="52">
        <f t="shared" si="0"/>
        <v>571.75510204081638</v>
      </c>
    </row>
    <row r="31" spans="1:7" ht="18.75">
      <c r="A31" s="45">
        <v>40000000</v>
      </c>
      <c r="B31" s="116" t="s">
        <v>257</v>
      </c>
      <c r="C31" s="48">
        <v>49000</v>
      </c>
      <c r="D31" s="48"/>
      <c r="E31" s="48">
        <v>0</v>
      </c>
      <c r="F31" s="48">
        <v>49000</v>
      </c>
      <c r="G31" s="47">
        <f t="shared" si="0"/>
        <v>0</v>
      </c>
    </row>
    <row r="32" spans="1:7" ht="18.75">
      <c r="A32" s="45">
        <v>41000000</v>
      </c>
      <c r="B32" s="55" t="s">
        <v>258</v>
      </c>
      <c r="C32" s="50">
        <v>49000</v>
      </c>
      <c r="D32" s="50"/>
      <c r="E32" s="50">
        <v>0</v>
      </c>
      <c r="F32" s="50">
        <v>49000</v>
      </c>
      <c r="G32" s="52">
        <f t="shared" si="0"/>
        <v>0</v>
      </c>
    </row>
    <row r="33" spans="1:7" ht="18.75">
      <c r="A33" s="45">
        <v>41050000</v>
      </c>
      <c r="B33" s="115" t="s">
        <v>259</v>
      </c>
      <c r="C33" s="50">
        <v>49000</v>
      </c>
      <c r="D33" s="50"/>
      <c r="E33" s="50">
        <v>0</v>
      </c>
      <c r="F33" s="50">
        <v>49000</v>
      </c>
      <c r="G33" s="52">
        <f t="shared" si="0"/>
        <v>0</v>
      </c>
    </row>
    <row r="34" spans="1:7" ht="18" customHeight="1" thickBot="1">
      <c r="A34" s="45">
        <v>41053900</v>
      </c>
      <c r="B34" s="55" t="s">
        <v>239</v>
      </c>
      <c r="C34" s="50">
        <v>49000</v>
      </c>
      <c r="D34" s="50">
        <f>D21+D26+D32</f>
        <v>5428499.0999999996</v>
      </c>
      <c r="E34" s="50">
        <v>0</v>
      </c>
      <c r="F34" s="50">
        <v>49000</v>
      </c>
      <c r="G34" s="52">
        <f>E34/C34*100</f>
        <v>0</v>
      </c>
    </row>
    <row r="35" spans="1:7" ht="19.5" hidden="1" thickBot="1">
      <c r="A35" s="45">
        <v>41030000</v>
      </c>
      <c r="B35" s="57" t="s">
        <v>75</v>
      </c>
      <c r="C35" s="50">
        <f>C37+C38</f>
        <v>0</v>
      </c>
      <c r="D35" s="50">
        <f>D37+D38</f>
        <v>0</v>
      </c>
      <c r="E35" s="50">
        <f>E37+E38</f>
        <v>0</v>
      </c>
      <c r="F35" s="50"/>
      <c r="G35" s="47"/>
    </row>
    <row r="36" spans="1:7" ht="19.5" hidden="1" thickBot="1">
      <c r="A36" s="45">
        <v>410308</v>
      </c>
      <c r="B36" s="58" t="s">
        <v>57</v>
      </c>
      <c r="C36" s="50"/>
      <c r="D36" s="50"/>
      <c r="E36" s="50"/>
      <c r="F36" s="50"/>
      <c r="G36" s="47"/>
    </row>
    <row r="37" spans="1:7" ht="75" hidden="1" customHeight="1">
      <c r="A37" s="45">
        <v>410343</v>
      </c>
      <c r="B37" s="59" t="s">
        <v>76</v>
      </c>
      <c r="C37" s="50">
        <v>0</v>
      </c>
      <c r="D37" s="50"/>
      <c r="E37" s="50">
        <v>0</v>
      </c>
      <c r="F37" s="50"/>
      <c r="G37" s="47"/>
    </row>
    <row r="38" spans="1:7" ht="54.75" hidden="1" customHeight="1">
      <c r="A38" s="45">
        <v>41034400</v>
      </c>
      <c r="B38" s="59" t="s">
        <v>77</v>
      </c>
      <c r="C38" s="50">
        <v>0</v>
      </c>
      <c r="D38" s="50"/>
      <c r="E38" s="50">
        <v>0</v>
      </c>
      <c r="F38" s="50"/>
      <c r="G38" s="47">
        <v>0</v>
      </c>
    </row>
    <row r="39" spans="1:7" ht="75.75" hidden="1" thickBot="1">
      <c r="A39" s="118"/>
      <c r="B39" s="119" t="s">
        <v>78</v>
      </c>
      <c r="C39" s="120"/>
      <c r="D39" s="121">
        <f>D34</f>
        <v>5428499.0999999996</v>
      </c>
      <c r="E39" s="120"/>
      <c r="F39" s="120"/>
      <c r="G39" s="122" t="e">
        <f>E39/C39*100</f>
        <v>#DIV/0!</v>
      </c>
    </row>
    <row r="40" spans="1:7" ht="19.5" thickBot="1">
      <c r="A40" s="123"/>
      <c r="B40" s="124" t="s">
        <v>79</v>
      </c>
      <c r="C40" s="125">
        <f>SUM(C5,C31)</f>
        <v>49000</v>
      </c>
      <c r="D40" s="125" t="e">
        <f t="shared" ref="D40:F40" si="1">SUM(D5,D31)</f>
        <v>#REF!</v>
      </c>
      <c r="E40" s="125">
        <f t="shared" si="1"/>
        <v>202.97</v>
      </c>
      <c r="F40" s="125">
        <f t="shared" si="1"/>
        <v>49000</v>
      </c>
      <c r="G40" s="125"/>
    </row>
    <row r="41" spans="1:7" ht="63" customHeight="1">
      <c r="A41" s="61" t="s">
        <v>12</v>
      </c>
      <c r="B41" s="60"/>
      <c r="C41" s="61"/>
      <c r="D41" s="61"/>
      <c r="E41" s="137"/>
      <c r="F41" s="137"/>
      <c r="G41" s="137"/>
    </row>
    <row r="42" spans="1:7" ht="18.75">
      <c r="B42" s="61"/>
    </row>
  </sheetData>
  <mergeCells count="9">
    <mergeCell ref="E41:G41"/>
    <mergeCell ref="A1:G1"/>
    <mergeCell ref="A2:A3"/>
    <mergeCell ref="B2:B3"/>
    <mergeCell ref="C2:C3"/>
    <mergeCell ref="D2:D3"/>
    <mergeCell ref="E2:E3"/>
    <mergeCell ref="G2:G3"/>
    <mergeCell ref="F2:F3"/>
  </mergeCells>
  <phoneticPr fontId="2" type="noConversion"/>
  <printOptions horizontalCentered="1"/>
  <pageMargins left="0.78740157480314965" right="0.19685039370078741" top="0.19685039370078741" bottom="0.19685039370078741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1"/>
  <sheetViews>
    <sheetView view="pageBreakPreview" topLeftCell="A19" zoomScale="80" zoomScaleNormal="70" zoomScaleSheetLayoutView="80" workbookViewId="0">
      <selection activeCell="A4" sqref="A4:E4"/>
    </sheetView>
  </sheetViews>
  <sheetFormatPr defaultRowHeight="15.75"/>
  <cols>
    <col min="1" max="1" width="11.28515625" style="77" customWidth="1"/>
    <col min="2" max="2" width="80.85546875" style="6" customWidth="1"/>
    <col min="3" max="3" width="19.42578125" customWidth="1"/>
    <col min="4" max="4" width="18.5703125" customWidth="1"/>
    <col min="5" max="5" width="24.7109375" customWidth="1"/>
    <col min="6" max="6" width="15.5703125" customWidth="1"/>
    <col min="7" max="7" width="13.85546875" customWidth="1"/>
    <col min="8" max="8" width="14.7109375" customWidth="1"/>
  </cols>
  <sheetData>
    <row r="1" spans="1:6">
      <c r="D1" s="154" t="s">
        <v>9</v>
      </c>
      <c r="E1" s="154"/>
      <c r="F1" s="3"/>
    </row>
    <row r="2" spans="1:6">
      <c r="D2" s="154" t="s">
        <v>20</v>
      </c>
      <c r="E2" s="154"/>
      <c r="F2" s="3"/>
    </row>
    <row r="3" spans="1:6">
      <c r="D3" s="133" t="s">
        <v>269</v>
      </c>
      <c r="E3" s="133"/>
      <c r="F3" s="3"/>
    </row>
    <row r="4" spans="1:6" ht="20.25">
      <c r="A4" s="150" t="s">
        <v>230</v>
      </c>
      <c r="B4" s="150"/>
      <c r="C4" s="150"/>
      <c r="D4" s="150"/>
      <c r="E4" s="150"/>
    </row>
    <row r="5" spans="1:6" ht="21" customHeight="1">
      <c r="A5" s="151" t="s">
        <v>254</v>
      </c>
      <c r="B5" s="151"/>
      <c r="C5" s="151"/>
      <c r="D5" s="151"/>
      <c r="E5" s="151"/>
    </row>
    <row r="6" spans="1:6" ht="10.5" customHeight="1">
      <c r="A6" s="78"/>
      <c r="B6" s="79"/>
      <c r="C6" s="4"/>
      <c r="D6" s="4"/>
      <c r="E6" s="117" t="s">
        <v>10</v>
      </c>
    </row>
    <row r="7" spans="1:6" ht="18.75" customHeight="1">
      <c r="A7" s="152" t="s">
        <v>1</v>
      </c>
      <c r="B7" s="153"/>
      <c r="C7" s="153"/>
      <c r="D7" s="153"/>
      <c r="E7" s="153"/>
      <c r="F7" s="8"/>
    </row>
    <row r="8" spans="1:6" s="14" customFormat="1" ht="78.75">
      <c r="A8" s="100" t="s">
        <v>87</v>
      </c>
      <c r="B8" s="101" t="s">
        <v>0</v>
      </c>
      <c r="C8" s="101" t="s">
        <v>201</v>
      </c>
      <c r="D8" s="101" t="s">
        <v>240</v>
      </c>
      <c r="E8" s="101" t="s">
        <v>241</v>
      </c>
      <c r="F8" s="13" t="s">
        <v>13</v>
      </c>
    </row>
    <row r="9" spans="1:6" s="14" customFormat="1">
      <c r="A9" s="100" t="s">
        <v>136</v>
      </c>
      <c r="B9" s="130" t="s">
        <v>2</v>
      </c>
      <c r="C9" s="126">
        <v>1364000</v>
      </c>
      <c r="D9" s="126">
        <v>1241592.98</v>
      </c>
      <c r="E9" s="101"/>
      <c r="F9" s="13"/>
    </row>
    <row r="10" spans="1:6" ht="47.25">
      <c r="A10" s="102" t="s">
        <v>231</v>
      </c>
      <c r="B10" s="111" t="s">
        <v>234</v>
      </c>
      <c r="C10" s="103">
        <v>1364000</v>
      </c>
      <c r="D10" s="103">
        <v>1241592.98</v>
      </c>
      <c r="E10" s="104">
        <f>D10/C10*100</f>
        <v>91.025878299120237</v>
      </c>
      <c r="F10" s="9">
        <f t="shared" ref="F10:F23" si="0">C10-D10</f>
        <v>122407.02000000002</v>
      </c>
    </row>
    <row r="11" spans="1:6" s="129" customFormat="1">
      <c r="A11" s="102" t="s">
        <v>138</v>
      </c>
      <c r="B11" s="130" t="s">
        <v>261</v>
      </c>
      <c r="C11" s="103">
        <v>18900</v>
      </c>
      <c r="D11" s="103">
        <v>18030.599999999999</v>
      </c>
      <c r="E11" s="104"/>
      <c r="F11" s="128"/>
    </row>
    <row r="12" spans="1:6">
      <c r="A12" s="105" t="s">
        <v>110</v>
      </c>
      <c r="B12" s="106" t="s">
        <v>112</v>
      </c>
      <c r="C12" s="107">
        <v>18900</v>
      </c>
      <c r="D12" s="107">
        <v>18030.599999999999</v>
      </c>
      <c r="E12" s="108">
        <f>D12/C12*100</f>
        <v>95.399999999999991</v>
      </c>
      <c r="F12" s="9">
        <f>C12-D12</f>
        <v>869.40000000000146</v>
      </c>
    </row>
    <row r="13" spans="1:6" s="129" customFormat="1">
      <c r="A13" s="102" t="s">
        <v>262</v>
      </c>
      <c r="B13" s="127" t="s">
        <v>263</v>
      </c>
      <c r="C13" s="103">
        <v>160000</v>
      </c>
      <c r="D13" s="103">
        <v>77325.990000000005</v>
      </c>
      <c r="E13" s="104"/>
      <c r="F13" s="128"/>
    </row>
    <row r="14" spans="1:6" ht="31.5">
      <c r="A14" s="105" t="s">
        <v>232</v>
      </c>
      <c r="B14" s="106" t="s">
        <v>92</v>
      </c>
      <c r="C14" s="107">
        <v>160000</v>
      </c>
      <c r="D14" s="107">
        <v>77325.990000000005</v>
      </c>
      <c r="E14" s="108">
        <f>D14/C14*100</f>
        <v>48.328743750000001</v>
      </c>
      <c r="F14" s="9">
        <f>C14-D14</f>
        <v>82674.009999999995</v>
      </c>
    </row>
    <row r="15" spans="1:6" s="129" customFormat="1">
      <c r="A15" s="102" t="s">
        <v>139</v>
      </c>
      <c r="B15" s="127" t="s">
        <v>264</v>
      </c>
      <c r="C15" s="103">
        <f>C16+C17</f>
        <v>700000</v>
      </c>
      <c r="D15" s="103">
        <f>D16+D17</f>
        <v>570132.9</v>
      </c>
      <c r="E15" s="104"/>
      <c r="F15" s="128"/>
    </row>
    <row r="16" spans="1:6" ht="31.5">
      <c r="A16" s="102" t="s">
        <v>182</v>
      </c>
      <c r="B16" s="112" t="s">
        <v>235</v>
      </c>
      <c r="C16" s="103">
        <v>50000</v>
      </c>
      <c r="D16" s="103">
        <v>47566</v>
      </c>
      <c r="E16" s="104">
        <f t="shared" ref="E16:E23" si="1">D16/C16*100</f>
        <v>95.132000000000005</v>
      </c>
      <c r="F16" s="9">
        <f t="shared" si="0"/>
        <v>2434</v>
      </c>
    </row>
    <row r="17" spans="1:6">
      <c r="A17" s="105" t="s">
        <v>121</v>
      </c>
      <c r="B17" s="106" t="s">
        <v>236</v>
      </c>
      <c r="C17" s="107">
        <v>650000</v>
      </c>
      <c r="D17" s="107">
        <v>522566.9</v>
      </c>
      <c r="E17" s="108">
        <f t="shared" si="1"/>
        <v>80.394907692307697</v>
      </c>
      <c r="F17" s="9">
        <f t="shared" si="0"/>
        <v>127433.09999999998</v>
      </c>
    </row>
    <row r="18" spans="1:6" s="129" customFormat="1">
      <c r="A18" s="102" t="s">
        <v>125</v>
      </c>
      <c r="B18" s="127" t="s">
        <v>126</v>
      </c>
      <c r="C18" s="103">
        <f>C19</f>
        <v>230000</v>
      </c>
      <c r="D18" s="103">
        <f>D19</f>
        <v>149743.94</v>
      </c>
      <c r="E18" s="104"/>
      <c r="F18" s="128"/>
    </row>
    <row r="19" spans="1:6" ht="42.75" customHeight="1">
      <c r="A19" s="105" t="s">
        <v>128</v>
      </c>
      <c r="B19" s="110" t="s">
        <v>237</v>
      </c>
      <c r="C19" s="107">
        <v>230000</v>
      </c>
      <c r="D19" s="107">
        <v>149743.94</v>
      </c>
      <c r="E19" s="108">
        <f t="shared" si="1"/>
        <v>65.106060869565212</v>
      </c>
      <c r="F19" s="9">
        <f t="shared" si="0"/>
        <v>80256.06</v>
      </c>
    </row>
    <row r="20" spans="1:6" s="129" customFormat="1" ht="42.75" customHeight="1">
      <c r="A20" s="102" t="s">
        <v>265</v>
      </c>
      <c r="B20" s="131" t="s">
        <v>131</v>
      </c>
      <c r="C20" s="103">
        <f>C21</f>
        <v>5000</v>
      </c>
      <c r="D20" s="103"/>
      <c r="E20" s="104"/>
      <c r="F20" s="128"/>
    </row>
    <row r="21" spans="1:6">
      <c r="A21" s="105" t="s">
        <v>132</v>
      </c>
      <c r="B21" s="106" t="s">
        <v>21</v>
      </c>
      <c r="C21" s="107">
        <v>5000</v>
      </c>
      <c r="D21" s="107"/>
      <c r="E21" s="108">
        <f t="shared" si="1"/>
        <v>0</v>
      </c>
      <c r="F21" s="9">
        <f t="shared" si="0"/>
        <v>5000</v>
      </c>
    </row>
    <row r="22" spans="1:6" ht="48" customHeight="1">
      <c r="A22" s="105" t="s">
        <v>133</v>
      </c>
      <c r="B22" s="113" t="s">
        <v>238</v>
      </c>
      <c r="C22" s="107">
        <v>40000</v>
      </c>
      <c r="D22" s="107">
        <v>40000</v>
      </c>
      <c r="E22" s="108">
        <f t="shared" si="1"/>
        <v>100</v>
      </c>
      <c r="F22" s="9">
        <f t="shared" si="0"/>
        <v>0</v>
      </c>
    </row>
    <row r="23" spans="1:6">
      <c r="A23" s="105" t="s">
        <v>233</v>
      </c>
      <c r="B23" s="106" t="s">
        <v>239</v>
      </c>
      <c r="C23" s="107">
        <v>84460</v>
      </c>
      <c r="D23" s="107">
        <v>57504.53</v>
      </c>
      <c r="E23" s="108">
        <f t="shared" si="1"/>
        <v>68.084927776462237</v>
      </c>
      <c r="F23" s="9">
        <f t="shared" si="0"/>
        <v>26955.47</v>
      </c>
    </row>
    <row r="24" spans="1:6">
      <c r="A24" s="105"/>
      <c r="B24" s="109" t="s">
        <v>135</v>
      </c>
      <c r="C24" s="103">
        <f>C9+C11+C13+C15+C18+C20+C22+C23</f>
        <v>2602360</v>
      </c>
      <c r="D24" s="103">
        <f>D9+D11+D13+D15+D18+D20+D22+D23</f>
        <v>2154330.94</v>
      </c>
      <c r="E24" s="103">
        <f>AVERAGE(E10:E23)</f>
        <v>71.496946487495038</v>
      </c>
      <c r="F24" s="9">
        <f>C24-D24</f>
        <v>448029.06000000006</v>
      </c>
    </row>
    <row r="25" spans="1:6">
      <c r="C25" s="1"/>
      <c r="D25" s="1"/>
      <c r="E25" s="2"/>
    </row>
    <row r="26" spans="1:6" s="6" customFormat="1" ht="24.75" customHeight="1">
      <c r="A26" s="136" t="s">
        <v>266</v>
      </c>
      <c r="B26" s="136"/>
      <c r="C26" s="132"/>
      <c r="D26" s="132" t="s">
        <v>267</v>
      </c>
    </row>
    <row r="27" spans="1:6" ht="12.75" customHeight="1">
      <c r="C27" s="1"/>
      <c r="D27" s="1"/>
      <c r="E27" s="2"/>
    </row>
    <row r="28" spans="1:6">
      <c r="C28" s="1"/>
      <c r="D28" s="1"/>
      <c r="E28" s="2"/>
    </row>
    <row r="29" spans="1:6">
      <c r="C29" s="1"/>
      <c r="D29" s="1"/>
      <c r="E29" s="2"/>
    </row>
    <row r="30" spans="1:6">
      <c r="C30" s="1"/>
      <c r="D30" s="1"/>
      <c r="E30" s="2"/>
    </row>
    <row r="31" spans="1:6">
      <c r="C31" s="1"/>
      <c r="D31" s="1"/>
      <c r="E31" s="2"/>
    </row>
    <row r="32" spans="1:6">
      <c r="C32" s="1"/>
      <c r="D32" s="1"/>
      <c r="E32" s="2"/>
    </row>
    <row r="33" spans="3:5">
      <c r="C33" s="1"/>
      <c r="D33" s="1"/>
      <c r="E33" s="2"/>
    </row>
    <row r="34" spans="3:5">
      <c r="C34" s="1"/>
      <c r="D34" s="1"/>
      <c r="E34" s="2"/>
    </row>
    <row r="35" spans="3:5">
      <c r="C35" s="1"/>
      <c r="D35" s="1"/>
      <c r="E35" s="2"/>
    </row>
    <row r="36" spans="3:5">
      <c r="C36" s="1"/>
      <c r="D36" s="1"/>
      <c r="E36" s="2"/>
    </row>
    <row r="37" spans="3:5">
      <c r="C37" s="1"/>
      <c r="D37" s="1"/>
      <c r="E37" s="2"/>
    </row>
    <row r="38" spans="3:5">
      <c r="C38" s="1"/>
      <c r="D38" s="1"/>
      <c r="E38" s="2"/>
    </row>
    <row r="39" spans="3:5">
      <c r="C39" s="1"/>
      <c r="D39" s="1"/>
      <c r="E39" s="2"/>
    </row>
    <row r="40" spans="3:5">
      <c r="C40" s="1"/>
      <c r="D40" s="1"/>
      <c r="E40" s="2"/>
    </row>
    <row r="41" spans="3:5">
      <c r="C41" s="1"/>
      <c r="D41" s="1"/>
      <c r="E41" s="2"/>
    </row>
    <row r="42" spans="3:5">
      <c r="C42" s="1"/>
      <c r="D42" s="1"/>
      <c r="E42" s="2"/>
    </row>
    <row r="43" spans="3:5">
      <c r="C43" s="1"/>
      <c r="D43" s="1"/>
      <c r="E43" s="2"/>
    </row>
    <row r="44" spans="3:5">
      <c r="C44" s="1"/>
      <c r="D44" s="1"/>
      <c r="E44" s="2"/>
    </row>
    <row r="45" spans="3:5">
      <c r="C45" s="1"/>
      <c r="D45" s="1"/>
      <c r="E45" s="2"/>
    </row>
    <row r="46" spans="3:5">
      <c r="C46" s="1"/>
      <c r="D46" s="1"/>
      <c r="E46" s="2"/>
    </row>
    <row r="47" spans="3:5">
      <c r="C47" s="1"/>
      <c r="D47" s="1"/>
      <c r="E47" s="2"/>
    </row>
    <row r="48" spans="3:5">
      <c r="C48" s="1"/>
      <c r="D48" s="1"/>
      <c r="E48" s="2"/>
    </row>
    <row r="49" spans="3:5">
      <c r="C49" s="1"/>
      <c r="D49" s="1"/>
      <c r="E49" s="2"/>
    </row>
    <row r="50" spans="3:5">
      <c r="C50" s="1"/>
      <c r="D50" s="1"/>
      <c r="E50" s="2"/>
    </row>
    <row r="51" spans="3:5">
      <c r="C51" s="1"/>
      <c r="D51" s="1"/>
      <c r="E51" s="2"/>
    </row>
    <row r="52" spans="3:5">
      <c r="C52" s="1"/>
      <c r="D52" s="1"/>
      <c r="E52" s="2"/>
    </row>
    <row r="53" spans="3:5">
      <c r="C53" s="1"/>
      <c r="D53" s="1"/>
      <c r="E53" s="2"/>
    </row>
    <row r="54" spans="3:5">
      <c r="C54" s="1"/>
      <c r="D54" s="1"/>
      <c r="E54" s="2"/>
    </row>
    <row r="55" spans="3:5">
      <c r="C55" s="1"/>
      <c r="D55" s="1"/>
      <c r="E55" s="2"/>
    </row>
    <row r="56" spans="3:5">
      <c r="C56" s="1"/>
      <c r="D56" s="1"/>
      <c r="E56" s="2"/>
    </row>
    <row r="57" spans="3:5">
      <c r="C57" s="1"/>
      <c r="D57" s="1"/>
      <c r="E57" s="2"/>
    </row>
    <row r="58" spans="3:5">
      <c r="C58" s="1"/>
      <c r="D58" s="1"/>
      <c r="E58" s="2"/>
    </row>
    <row r="59" spans="3:5">
      <c r="C59" s="1"/>
      <c r="D59" s="1"/>
      <c r="E59" s="2"/>
    </row>
    <row r="60" spans="3:5">
      <c r="C60" s="1"/>
      <c r="D60" s="1"/>
      <c r="E60" s="2"/>
    </row>
    <row r="61" spans="3:5">
      <c r="C61" s="1"/>
      <c r="D61" s="1"/>
      <c r="E61" s="2"/>
    </row>
    <row r="62" spans="3:5">
      <c r="C62" s="1"/>
      <c r="D62" s="1"/>
      <c r="E62" s="2"/>
    </row>
    <row r="63" spans="3:5">
      <c r="C63" s="1"/>
      <c r="D63" s="1"/>
      <c r="E63" s="2"/>
    </row>
    <row r="64" spans="3:5">
      <c r="C64" s="1"/>
      <c r="D64" s="1"/>
      <c r="E64" s="2"/>
    </row>
    <row r="65" spans="3:5">
      <c r="C65" s="1"/>
      <c r="D65" s="1"/>
      <c r="E65" s="2"/>
    </row>
    <row r="66" spans="3:5">
      <c r="C66" s="1"/>
      <c r="D66" s="1"/>
      <c r="E66" s="2"/>
    </row>
    <row r="67" spans="3:5">
      <c r="C67" s="1"/>
      <c r="D67" s="1"/>
      <c r="E67" s="2"/>
    </row>
    <row r="68" spans="3:5">
      <c r="C68" s="1"/>
      <c r="D68" s="1"/>
      <c r="E68" s="2"/>
    </row>
    <row r="69" spans="3:5">
      <c r="C69" s="1"/>
      <c r="D69" s="1"/>
      <c r="E69" s="2"/>
    </row>
    <row r="70" spans="3:5">
      <c r="C70" s="1"/>
      <c r="D70" s="1"/>
      <c r="E70" s="2"/>
    </row>
    <row r="71" spans="3:5">
      <c r="C71" s="1"/>
      <c r="D71" s="1"/>
      <c r="E71" s="2"/>
    </row>
    <row r="72" spans="3:5">
      <c r="C72" s="1"/>
      <c r="D72" s="1"/>
      <c r="E72" s="2"/>
    </row>
    <row r="73" spans="3:5">
      <c r="C73" s="1"/>
      <c r="D73" s="1"/>
      <c r="E73" s="2"/>
    </row>
    <row r="74" spans="3:5">
      <c r="C74" s="1"/>
      <c r="D74" s="1"/>
      <c r="E74" s="2"/>
    </row>
    <row r="75" spans="3:5">
      <c r="C75" s="1"/>
      <c r="D75" s="1"/>
      <c r="E75" s="2"/>
    </row>
    <row r="76" spans="3:5">
      <c r="C76" s="1"/>
      <c r="D76" s="1"/>
      <c r="E76" s="2"/>
    </row>
    <row r="77" spans="3:5">
      <c r="C77" s="1"/>
      <c r="D77" s="1"/>
      <c r="E77" s="2"/>
    </row>
    <row r="78" spans="3:5">
      <c r="C78" s="1"/>
      <c r="D78" s="1"/>
      <c r="E78" s="2"/>
    </row>
    <row r="79" spans="3:5">
      <c r="C79" s="1"/>
      <c r="D79" s="1"/>
      <c r="E79" s="2"/>
    </row>
    <row r="80" spans="3:5">
      <c r="C80" s="1"/>
      <c r="D80" s="1"/>
      <c r="E80" s="2"/>
    </row>
    <row r="81" spans="3:5">
      <c r="C81" s="1"/>
      <c r="D81" s="1"/>
      <c r="E81" s="2"/>
    </row>
    <row r="82" spans="3:5">
      <c r="C82" s="1"/>
      <c r="D82" s="1"/>
      <c r="E82" s="2"/>
    </row>
    <row r="83" spans="3:5">
      <c r="C83" s="1"/>
      <c r="D83" s="1"/>
      <c r="E83" s="2"/>
    </row>
    <row r="84" spans="3:5">
      <c r="C84" s="1"/>
      <c r="D84" s="1"/>
      <c r="E84" s="2"/>
    </row>
    <row r="85" spans="3:5">
      <c r="C85" s="1"/>
      <c r="D85" s="1"/>
      <c r="E85" s="2"/>
    </row>
    <row r="86" spans="3:5">
      <c r="C86" s="1"/>
      <c r="D86" s="1"/>
      <c r="E86" s="2"/>
    </row>
    <row r="87" spans="3:5">
      <c r="C87" s="1"/>
      <c r="D87" s="1"/>
      <c r="E87" s="2"/>
    </row>
    <row r="88" spans="3:5">
      <c r="C88" s="1"/>
      <c r="D88" s="1"/>
      <c r="E88" s="2"/>
    </row>
    <row r="89" spans="3:5">
      <c r="C89" s="1"/>
      <c r="D89" s="1"/>
      <c r="E89" s="2"/>
    </row>
    <row r="90" spans="3:5">
      <c r="C90" s="1"/>
      <c r="D90" s="1"/>
      <c r="E90" s="2"/>
    </row>
    <row r="91" spans="3:5">
      <c r="C91" s="1"/>
      <c r="D91" s="1"/>
      <c r="E91" s="2"/>
    </row>
    <row r="92" spans="3:5">
      <c r="C92" s="1"/>
      <c r="D92" s="1"/>
      <c r="E92" s="2"/>
    </row>
    <row r="93" spans="3:5">
      <c r="C93" s="1"/>
      <c r="D93" s="1"/>
      <c r="E93" s="2"/>
    </row>
    <row r="94" spans="3:5">
      <c r="C94" s="1"/>
      <c r="D94" s="1"/>
      <c r="E94" s="2"/>
    </row>
    <row r="95" spans="3:5">
      <c r="C95" s="1"/>
      <c r="D95" s="1"/>
      <c r="E95" s="2"/>
    </row>
    <row r="96" spans="3:5">
      <c r="C96" s="1"/>
      <c r="D96" s="1"/>
      <c r="E96" s="2"/>
    </row>
    <row r="97" spans="3:5">
      <c r="C97" s="1"/>
      <c r="D97" s="1"/>
      <c r="E97" s="2"/>
    </row>
    <row r="98" spans="3:5">
      <c r="C98" s="1"/>
      <c r="D98" s="1"/>
      <c r="E98" s="2"/>
    </row>
    <row r="99" spans="3:5">
      <c r="C99" s="1"/>
      <c r="D99" s="1"/>
      <c r="E99" s="2"/>
    </row>
    <row r="100" spans="3:5">
      <c r="C100" s="1"/>
      <c r="D100" s="1"/>
      <c r="E100" s="2"/>
    </row>
    <row r="101" spans="3:5">
      <c r="C101" s="1"/>
      <c r="D101" s="1"/>
      <c r="E101" s="2"/>
    </row>
    <row r="102" spans="3:5">
      <c r="C102" s="1"/>
      <c r="D102" s="1"/>
      <c r="E102" s="2"/>
    </row>
    <row r="103" spans="3:5">
      <c r="C103" s="1"/>
      <c r="D103" s="1"/>
      <c r="E103" s="2"/>
    </row>
    <row r="104" spans="3:5">
      <c r="C104" s="1"/>
      <c r="D104" s="1"/>
      <c r="E104" s="2"/>
    </row>
    <row r="105" spans="3:5">
      <c r="C105" s="1"/>
      <c r="D105" s="1"/>
      <c r="E105" s="2"/>
    </row>
    <row r="106" spans="3:5">
      <c r="C106" s="1"/>
      <c r="D106" s="1"/>
      <c r="E106" s="2"/>
    </row>
    <row r="107" spans="3:5">
      <c r="C107" s="1"/>
      <c r="D107" s="1"/>
      <c r="E107" s="2"/>
    </row>
    <row r="108" spans="3:5">
      <c r="C108" s="1"/>
      <c r="D108" s="1"/>
      <c r="E108" s="2"/>
    </row>
    <row r="109" spans="3:5">
      <c r="C109" s="1"/>
      <c r="D109" s="1"/>
      <c r="E109" s="2"/>
    </row>
    <row r="110" spans="3:5">
      <c r="C110" s="1"/>
      <c r="D110" s="1"/>
      <c r="E110" s="2"/>
    </row>
    <row r="111" spans="3:5">
      <c r="C111" s="1"/>
      <c r="D111" s="1"/>
      <c r="E111" s="2"/>
    </row>
    <row r="112" spans="3:5">
      <c r="C112" s="1"/>
      <c r="D112" s="1"/>
      <c r="E112" s="2"/>
    </row>
    <row r="113" spans="3:5">
      <c r="C113" s="1"/>
      <c r="D113" s="1"/>
      <c r="E113" s="2"/>
    </row>
    <row r="114" spans="3:5">
      <c r="C114" s="1"/>
      <c r="D114" s="1"/>
      <c r="E114" s="2"/>
    </row>
    <row r="115" spans="3:5">
      <c r="C115" s="1"/>
      <c r="D115" s="1"/>
      <c r="E115" s="2"/>
    </row>
    <row r="116" spans="3:5">
      <c r="C116" s="1"/>
      <c r="D116" s="1"/>
      <c r="E116" s="2"/>
    </row>
    <row r="117" spans="3:5">
      <c r="C117" s="1"/>
      <c r="D117" s="1"/>
      <c r="E117" s="2"/>
    </row>
    <row r="118" spans="3:5">
      <c r="C118" s="1"/>
      <c r="D118" s="1"/>
      <c r="E118" s="2"/>
    </row>
    <row r="119" spans="3:5">
      <c r="C119" s="1"/>
      <c r="D119" s="1"/>
      <c r="E119" s="2"/>
    </row>
    <row r="120" spans="3:5">
      <c r="C120" s="1"/>
      <c r="D120" s="1"/>
      <c r="E120" s="2"/>
    </row>
    <row r="121" spans="3:5">
      <c r="C121" s="1"/>
      <c r="D121" s="1"/>
      <c r="E121" s="2"/>
    </row>
    <row r="122" spans="3:5">
      <c r="C122" s="1"/>
      <c r="D122" s="1"/>
      <c r="E122" s="2"/>
    </row>
    <row r="123" spans="3:5">
      <c r="C123" s="1"/>
      <c r="D123" s="1"/>
      <c r="E123" s="2"/>
    </row>
    <row r="124" spans="3:5">
      <c r="C124" s="1"/>
      <c r="D124" s="1"/>
      <c r="E124" s="2"/>
    </row>
    <row r="125" spans="3:5">
      <c r="C125" s="1"/>
      <c r="D125" s="1"/>
      <c r="E125" s="2"/>
    </row>
    <row r="126" spans="3:5">
      <c r="C126" s="1"/>
      <c r="D126" s="1"/>
      <c r="E126" s="2"/>
    </row>
    <row r="127" spans="3:5">
      <c r="C127" s="1"/>
      <c r="D127" s="1"/>
      <c r="E127" s="2"/>
    </row>
    <row r="128" spans="3:5">
      <c r="C128" s="1"/>
      <c r="D128" s="1"/>
      <c r="E128" s="2"/>
    </row>
    <row r="129" spans="3:5">
      <c r="C129" s="1"/>
      <c r="D129" s="1"/>
      <c r="E129" s="2"/>
    </row>
    <row r="130" spans="3:5">
      <c r="C130" s="1"/>
      <c r="D130" s="1"/>
      <c r="E130" s="2"/>
    </row>
    <row r="131" spans="3:5">
      <c r="C131" s="1"/>
      <c r="D131" s="1"/>
      <c r="E131" s="2"/>
    </row>
    <row r="132" spans="3:5">
      <c r="C132" s="1"/>
      <c r="D132" s="1"/>
      <c r="E132" s="2"/>
    </row>
    <row r="133" spans="3:5">
      <c r="C133" s="1"/>
      <c r="D133" s="1"/>
      <c r="E133" s="2"/>
    </row>
    <row r="134" spans="3:5">
      <c r="C134" s="1"/>
      <c r="D134" s="1"/>
      <c r="E134" s="2"/>
    </row>
    <row r="135" spans="3:5">
      <c r="C135" s="1"/>
      <c r="D135" s="1"/>
      <c r="E135" s="2"/>
    </row>
    <row r="136" spans="3:5">
      <c r="C136" s="1"/>
      <c r="D136" s="1"/>
      <c r="E136" s="2"/>
    </row>
    <row r="137" spans="3:5">
      <c r="C137" s="1"/>
      <c r="D137" s="1"/>
      <c r="E137" s="2"/>
    </row>
    <row r="138" spans="3:5">
      <c r="C138" s="1"/>
      <c r="D138" s="1"/>
      <c r="E138" s="2"/>
    </row>
    <row r="139" spans="3:5">
      <c r="C139" s="1"/>
      <c r="D139" s="1"/>
      <c r="E139" s="2"/>
    </row>
    <row r="140" spans="3:5">
      <c r="C140" s="1"/>
      <c r="D140" s="1"/>
      <c r="E140" s="2"/>
    </row>
    <row r="141" spans="3:5">
      <c r="C141" s="1"/>
      <c r="D141" s="1"/>
      <c r="E141" s="2"/>
    </row>
    <row r="142" spans="3:5">
      <c r="C142" s="1"/>
      <c r="D142" s="1"/>
      <c r="E142" s="2"/>
    </row>
    <row r="143" spans="3:5">
      <c r="C143" s="1"/>
      <c r="D143" s="1"/>
      <c r="E143" s="2"/>
    </row>
    <row r="144" spans="3:5">
      <c r="C144" s="1"/>
      <c r="D144" s="1"/>
      <c r="E144" s="2"/>
    </row>
    <row r="145" spans="3:5">
      <c r="C145" s="1"/>
      <c r="D145" s="1"/>
      <c r="E145" s="2"/>
    </row>
    <row r="146" spans="3:5">
      <c r="C146" s="1"/>
      <c r="D146" s="1"/>
      <c r="E146" s="2"/>
    </row>
    <row r="147" spans="3:5">
      <c r="C147" s="1"/>
      <c r="D147" s="1"/>
      <c r="E147" s="2"/>
    </row>
    <row r="148" spans="3:5">
      <c r="C148" s="1"/>
      <c r="D148" s="1"/>
      <c r="E148" s="2"/>
    </row>
    <row r="149" spans="3:5">
      <c r="C149" s="1"/>
      <c r="D149" s="1"/>
      <c r="E149" s="2"/>
    </row>
    <row r="150" spans="3:5">
      <c r="C150" s="1"/>
      <c r="D150" s="1"/>
      <c r="E150" s="2"/>
    </row>
    <row r="151" spans="3:5">
      <c r="C151" s="1"/>
      <c r="D151" s="1"/>
      <c r="E151" s="2"/>
    </row>
    <row r="152" spans="3:5">
      <c r="C152" s="1"/>
      <c r="D152" s="1"/>
      <c r="E152" s="2"/>
    </row>
    <row r="153" spans="3:5">
      <c r="C153" s="1"/>
      <c r="D153" s="1"/>
      <c r="E153" s="2"/>
    </row>
    <row r="154" spans="3:5">
      <c r="C154" s="1"/>
      <c r="D154" s="1"/>
      <c r="E154" s="2"/>
    </row>
    <row r="155" spans="3:5">
      <c r="C155" s="1"/>
      <c r="D155" s="1"/>
      <c r="E155" s="2"/>
    </row>
    <row r="156" spans="3:5">
      <c r="C156" s="1"/>
      <c r="D156" s="1"/>
      <c r="E156" s="2"/>
    </row>
    <row r="157" spans="3:5">
      <c r="C157" s="1"/>
      <c r="D157" s="1"/>
      <c r="E157" s="2"/>
    </row>
    <row r="158" spans="3:5">
      <c r="C158" s="1"/>
      <c r="D158" s="1"/>
      <c r="E158" s="2"/>
    </row>
    <row r="159" spans="3:5">
      <c r="C159" s="1"/>
      <c r="D159" s="1"/>
      <c r="E159" s="2"/>
    </row>
    <row r="160" spans="3:5">
      <c r="C160" s="1"/>
      <c r="D160" s="1"/>
      <c r="E160" s="2"/>
    </row>
    <row r="161" spans="3:5">
      <c r="C161" s="1"/>
      <c r="D161" s="1"/>
      <c r="E161" s="2"/>
    </row>
    <row r="162" spans="3:5">
      <c r="C162" s="1"/>
      <c r="D162" s="1"/>
      <c r="E162" s="2"/>
    </row>
    <row r="163" spans="3:5">
      <c r="C163" s="1"/>
      <c r="D163" s="1"/>
      <c r="E163" s="2"/>
    </row>
    <row r="164" spans="3:5">
      <c r="C164" s="1"/>
      <c r="D164" s="1"/>
      <c r="E164" s="2"/>
    </row>
    <row r="165" spans="3:5">
      <c r="C165" s="1"/>
      <c r="D165" s="1"/>
      <c r="E165" s="2"/>
    </row>
    <row r="166" spans="3:5">
      <c r="C166" s="1"/>
      <c r="D166" s="1"/>
      <c r="E166" s="2"/>
    </row>
    <row r="167" spans="3:5">
      <c r="C167" s="1"/>
      <c r="D167" s="1"/>
      <c r="E167" s="2"/>
    </row>
    <row r="168" spans="3:5">
      <c r="C168" s="1"/>
      <c r="D168" s="1"/>
      <c r="E168" s="2"/>
    </row>
    <row r="169" spans="3:5">
      <c r="C169" s="1"/>
      <c r="D169" s="1"/>
      <c r="E169" s="2"/>
    </row>
    <row r="170" spans="3:5">
      <c r="C170" s="1"/>
      <c r="D170" s="1"/>
      <c r="E170" s="2"/>
    </row>
    <row r="171" spans="3:5">
      <c r="C171" s="1"/>
      <c r="D171" s="1"/>
      <c r="E171" s="2"/>
    </row>
    <row r="172" spans="3:5">
      <c r="C172" s="1"/>
      <c r="D172" s="1"/>
      <c r="E172" s="2"/>
    </row>
    <row r="173" spans="3:5">
      <c r="C173" s="1"/>
      <c r="D173" s="1"/>
      <c r="E173" s="2"/>
    </row>
    <row r="174" spans="3:5">
      <c r="C174" s="1"/>
      <c r="D174" s="1"/>
      <c r="E174" s="2"/>
    </row>
    <row r="175" spans="3:5">
      <c r="C175" s="1"/>
      <c r="D175" s="1"/>
      <c r="E175" s="2"/>
    </row>
    <row r="176" spans="3:5">
      <c r="C176" s="1"/>
      <c r="D176" s="1"/>
      <c r="E176" s="2"/>
    </row>
    <row r="177" spans="3:5">
      <c r="C177" s="1"/>
      <c r="D177" s="1"/>
      <c r="E177" s="2"/>
    </row>
    <row r="178" spans="3:5">
      <c r="C178" s="1"/>
      <c r="D178" s="1"/>
      <c r="E178" s="2"/>
    </row>
    <row r="179" spans="3:5">
      <c r="C179" s="1"/>
      <c r="D179" s="1"/>
      <c r="E179" s="2"/>
    </row>
    <row r="180" spans="3:5">
      <c r="C180" s="1"/>
      <c r="D180" s="1"/>
      <c r="E180" s="2"/>
    </row>
    <row r="181" spans="3:5">
      <c r="C181" s="1"/>
      <c r="D181" s="1"/>
      <c r="E181" s="2"/>
    </row>
    <row r="182" spans="3:5">
      <c r="C182" s="1"/>
      <c r="D182" s="1"/>
      <c r="E182" s="2"/>
    </row>
    <row r="183" spans="3:5">
      <c r="C183" s="1"/>
      <c r="D183" s="1"/>
      <c r="E183" s="2"/>
    </row>
    <row r="184" spans="3:5">
      <c r="C184" s="1"/>
      <c r="D184" s="1"/>
      <c r="E184" s="2"/>
    </row>
    <row r="185" spans="3:5">
      <c r="C185" s="1"/>
      <c r="D185" s="1"/>
      <c r="E185" s="2"/>
    </row>
    <row r="186" spans="3:5">
      <c r="C186" s="1"/>
      <c r="D186" s="1"/>
      <c r="E186" s="2"/>
    </row>
    <row r="187" spans="3:5">
      <c r="C187" s="1"/>
      <c r="D187" s="1"/>
      <c r="E187" s="2"/>
    </row>
    <row r="188" spans="3:5">
      <c r="C188" s="1"/>
      <c r="D188" s="1"/>
      <c r="E188" s="2"/>
    </row>
    <row r="189" spans="3:5">
      <c r="C189" s="1"/>
      <c r="D189" s="1"/>
      <c r="E189" s="2"/>
    </row>
    <row r="190" spans="3:5">
      <c r="C190" s="1"/>
      <c r="D190" s="1"/>
      <c r="E190" s="2"/>
    </row>
    <row r="191" spans="3:5">
      <c r="C191" s="1"/>
      <c r="D191" s="1"/>
      <c r="E191" s="2"/>
    </row>
    <row r="192" spans="3:5">
      <c r="C192" s="1"/>
      <c r="D192" s="1"/>
      <c r="E192" s="2"/>
    </row>
    <row r="193" spans="3:5">
      <c r="C193" s="1"/>
      <c r="D193" s="1"/>
      <c r="E193" s="2"/>
    </row>
    <row r="194" spans="3:5">
      <c r="C194" s="1"/>
      <c r="D194" s="1"/>
      <c r="E194" s="2"/>
    </row>
    <row r="195" spans="3:5">
      <c r="C195" s="1"/>
      <c r="D195" s="1"/>
      <c r="E195" s="2"/>
    </row>
    <row r="196" spans="3:5">
      <c r="C196" s="1"/>
      <c r="D196" s="1"/>
      <c r="E196" s="2"/>
    </row>
    <row r="197" spans="3:5">
      <c r="C197" s="1"/>
      <c r="D197" s="1"/>
      <c r="E197" s="2"/>
    </row>
    <row r="198" spans="3:5">
      <c r="C198" s="1"/>
      <c r="D198" s="1"/>
      <c r="E198" s="2"/>
    </row>
    <row r="199" spans="3:5">
      <c r="C199" s="1"/>
      <c r="D199" s="1"/>
      <c r="E199" s="2"/>
    </row>
    <row r="200" spans="3:5">
      <c r="C200" s="1"/>
      <c r="D200" s="1"/>
      <c r="E200" s="2"/>
    </row>
    <row r="201" spans="3:5">
      <c r="C201" s="1"/>
      <c r="D201" s="1"/>
      <c r="E201" s="2"/>
    </row>
    <row r="202" spans="3:5">
      <c r="C202" s="1"/>
      <c r="D202" s="1"/>
      <c r="E202" s="2"/>
    </row>
    <row r="203" spans="3:5">
      <c r="C203" s="1"/>
      <c r="D203" s="1"/>
      <c r="E203" s="2"/>
    </row>
    <row r="204" spans="3:5">
      <c r="C204" s="1"/>
      <c r="D204" s="1"/>
      <c r="E204" s="2"/>
    </row>
    <row r="205" spans="3:5">
      <c r="C205" s="1"/>
      <c r="D205" s="1"/>
      <c r="E205" s="2"/>
    </row>
    <row r="206" spans="3:5">
      <c r="C206" s="1"/>
      <c r="D206" s="1"/>
      <c r="E206" s="2"/>
    </row>
    <row r="207" spans="3:5">
      <c r="C207" s="1"/>
      <c r="D207" s="1"/>
      <c r="E207" s="2"/>
    </row>
    <row r="208" spans="3:5">
      <c r="C208" s="1"/>
      <c r="D208" s="1"/>
      <c r="E208" s="2"/>
    </row>
    <row r="209" spans="3:5">
      <c r="C209" s="1"/>
      <c r="D209" s="1"/>
      <c r="E209" s="2"/>
    </row>
    <row r="210" spans="3:5">
      <c r="C210" s="1"/>
      <c r="D210" s="1"/>
      <c r="E210" s="2"/>
    </row>
    <row r="211" spans="3:5">
      <c r="C211" s="1"/>
      <c r="D211" s="1"/>
      <c r="E211" s="2"/>
    </row>
    <row r="212" spans="3:5">
      <c r="C212" s="1"/>
      <c r="D212" s="1"/>
      <c r="E212" s="2"/>
    </row>
    <row r="213" spans="3:5">
      <c r="C213" s="1"/>
      <c r="D213" s="1"/>
      <c r="E213" s="2"/>
    </row>
    <row r="214" spans="3:5">
      <c r="C214" s="1"/>
      <c r="D214" s="1"/>
      <c r="E214" s="2"/>
    </row>
    <row r="215" spans="3:5">
      <c r="C215" s="1"/>
      <c r="D215" s="1"/>
      <c r="E215" s="2"/>
    </row>
    <row r="216" spans="3:5">
      <c r="C216" s="1"/>
      <c r="D216" s="1"/>
      <c r="E216" s="2"/>
    </row>
    <row r="217" spans="3:5">
      <c r="C217" s="1"/>
      <c r="D217" s="1"/>
      <c r="E217" s="2"/>
    </row>
    <row r="218" spans="3:5">
      <c r="C218" s="1"/>
      <c r="D218" s="1"/>
      <c r="E218" s="2"/>
    </row>
    <row r="219" spans="3:5">
      <c r="C219" s="1"/>
      <c r="D219" s="1"/>
      <c r="E219" s="2"/>
    </row>
    <row r="220" spans="3:5">
      <c r="C220" s="1"/>
      <c r="D220" s="1"/>
      <c r="E220" s="2"/>
    </row>
    <row r="221" spans="3:5">
      <c r="C221" s="1"/>
      <c r="D221" s="1"/>
      <c r="E221" s="2"/>
    </row>
    <row r="222" spans="3:5">
      <c r="C222" s="1"/>
      <c r="D222" s="1"/>
      <c r="E222" s="2"/>
    </row>
    <row r="223" spans="3:5">
      <c r="C223" s="1"/>
      <c r="D223" s="1"/>
      <c r="E223" s="2"/>
    </row>
    <row r="224" spans="3:5">
      <c r="C224" s="1"/>
      <c r="D224" s="1"/>
      <c r="E224" s="2"/>
    </row>
    <row r="225" spans="3:5">
      <c r="C225" s="1"/>
      <c r="D225" s="1"/>
      <c r="E225" s="2"/>
    </row>
    <row r="226" spans="3:5">
      <c r="C226" s="1"/>
      <c r="D226" s="1"/>
      <c r="E226" s="2"/>
    </row>
    <row r="227" spans="3:5">
      <c r="C227" s="1"/>
      <c r="D227" s="1"/>
      <c r="E227" s="2"/>
    </row>
    <row r="228" spans="3:5">
      <c r="C228" s="1"/>
      <c r="D228" s="1"/>
      <c r="E228" s="2"/>
    </row>
    <row r="229" spans="3:5">
      <c r="C229" s="1"/>
      <c r="D229" s="1"/>
      <c r="E229" s="2"/>
    </row>
    <row r="230" spans="3:5">
      <c r="C230" s="1"/>
      <c r="D230" s="1"/>
      <c r="E230" s="2"/>
    </row>
    <row r="231" spans="3:5">
      <c r="C231" s="1"/>
      <c r="D231" s="1"/>
      <c r="E231" s="2"/>
    </row>
    <row r="232" spans="3:5">
      <c r="C232" s="1"/>
      <c r="D232" s="1"/>
      <c r="E232" s="2"/>
    </row>
    <row r="233" spans="3:5">
      <c r="C233" s="1"/>
      <c r="D233" s="1"/>
      <c r="E233" s="2"/>
    </row>
    <row r="234" spans="3:5">
      <c r="C234" s="1"/>
      <c r="D234" s="1"/>
      <c r="E234" s="2"/>
    </row>
    <row r="235" spans="3:5">
      <c r="C235" s="1"/>
      <c r="D235" s="1"/>
      <c r="E235" s="2"/>
    </row>
    <row r="236" spans="3:5">
      <c r="C236" s="1"/>
      <c r="D236" s="1"/>
      <c r="E236" s="2"/>
    </row>
    <row r="237" spans="3:5">
      <c r="C237" s="1"/>
      <c r="D237" s="1"/>
      <c r="E237" s="2"/>
    </row>
    <row r="238" spans="3:5">
      <c r="C238" s="1"/>
      <c r="D238" s="1"/>
      <c r="E238" s="2"/>
    </row>
    <row r="239" spans="3:5">
      <c r="C239" s="1"/>
      <c r="D239" s="1"/>
      <c r="E239" s="2"/>
    </row>
    <row r="240" spans="3:5">
      <c r="C240" s="1"/>
      <c r="D240" s="1"/>
      <c r="E240" s="2"/>
    </row>
    <row r="241" spans="3:5">
      <c r="C241" s="1"/>
      <c r="D241" s="1"/>
      <c r="E241" s="2"/>
    </row>
    <row r="242" spans="3:5">
      <c r="C242" s="1"/>
      <c r="D242" s="1"/>
      <c r="E242" s="2"/>
    </row>
    <row r="243" spans="3:5">
      <c r="C243" s="1"/>
      <c r="D243" s="1"/>
      <c r="E243" s="2"/>
    </row>
    <row r="244" spans="3:5">
      <c r="C244" s="1"/>
      <c r="D244" s="1"/>
      <c r="E244" s="2"/>
    </row>
    <row r="245" spans="3:5">
      <c r="C245" s="1"/>
      <c r="D245" s="1"/>
      <c r="E245" s="2"/>
    </row>
    <row r="246" spans="3:5">
      <c r="C246" s="1"/>
      <c r="D246" s="1"/>
      <c r="E246" s="2"/>
    </row>
    <row r="247" spans="3:5">
      <c r="C247" s="1"/>
      <c r="D247" s="1"/>
      <c r="E247" s="2"/>
    </row>
    <row r="248" spans="3:5">
      <c r="C248" s="1"/>
      <c r="D248" s="1"/>
      <c r="E248" s="2"/>
    </row>
    <row r="249" spans="3:5">
      <c r="C249" s="1"/>
      <c r="D249" s="1"/>
      <c r="E249" s="2"/>
    </row>
    <row r="250" spans="3:5">
      <c r="C250" s="1"/>
      <c r="D250" s="1"/>
      <c r="E250" s="2"/>
    </row>
    <row r="251" spans="3:5">
      <c r="C251" s="1"/>
      <c r="D251" s="1"/>
      <c r="E251" s="2"/>
    </row>
    <row r="252" spans="3:5">
      <c r="C252" s="1"/>
      <c r="D252" s="1"/>
      <c r="E252" s="2"/>
    </row>
    <row r="253" spans="3:5">
      <c r="C253" s="1"/>
      <c r="D253" s="1"/>
      <c r="E253" s="2"/>
    </row>
    <row r="254" spans="3:5">
      <c r="C254" s="1"/>
      <c r="D254" s="1"/>
      <c r="E254" s="2"/>
    </row>
    <row r="255" spans="3:5">
      <c r="C255" s="1"/>
      <c r="D255" s="1"/>
      <c r="E255" s="2"/>
    </row>
    <row r="256" spans="3:5">
      <c r="C256" s="1"/>
      <c r="D256" s="1"/>
      <c r="E256" s="2"/>
    </row>
    <row r="257" spans="3:5">
      <c r="C257" s="1"/>
      <c r="D257" s="1"/>
      <c r="E257" s="2"/>
    </row>
    <row r="258" spans="3:5">
      <c r="C258" s="1"/>
      <c r="D258" s="1"/>
      <c r="E258" s="2"/>
    </row>
    <row r="259" spans="3:5">
      <c r="C259" s="1"/>
      <c r="D259" s="1"/>
      <c r="E259" s="2"/>
    </row>
    <row r="260" spans="3:5">
      <c r="C260" s="1"/>
      <c r="D260" s="1"/>
      <c r="E260" s="2"/>
    </row>
    <row r="261" spans="3:5">
      <c r="C261" s="1"/>
      <c r="D261" s="1"/>
      <c r="E261" s="2"/>
    </row>
    <row r="262" spans="3:5">
      <c r="C262" s="1"/>
      <c r="D262" s="1"/>
      <c r="E262" s="2"/>
    </row>
    <row r="263" spans="3:5">
      <c r="C263" s="1"/>
      <c r="D263" s="1"/>
      <c r="E263" s="2"/>
    </row>
    <row r="264" spans="3:5">
      <c r="C264" s="1"/>
      <c r="D264" s="1"/>
      <c r="E264" s="2"/>
    </row>
    <row r="265" spans="3:5">
      <c r="C265" s="1"/>
      <c r="D265" s="1"/>
      <c r="E265" s="2"/>
    </row>
    <row r="266" spans="3:5">
      <c r="C266" s="1"/>
      <c r="D266" s="1"/>
      <c r="E266" s="2"/>
    </row>
    <row r="267" spans="3:5">
      <c r="C267" s="1"/>
      <c r="D267" s="1"/>
      <c r="E267" s="2"/>
    </row>
    <row r="268" spans="3:5">
      <c r="C268" s="1"/>
      <c r="D268" s="1"/>
      <c r="E268" s="2"/>
    </row>
    <row r="269" spans="3:5">
      <c r="C269" s="1"/>
      <c r="D269" s="1"/>
      <c r="E269" s="2"/>
    </row>
    <row r="270" spans="3:5">
      <c r="C270" s="1"/>
      <c r="D270" s="1"/>
      <c r="E270" s="2"/>
    </row>
    <row r="271" spans="3:5">
      <c r="C271" s="1"/>
      <c r="D271" s="1"/>
      <c r="E271" s="2"/>
    </row>
    <row r="272" spans="3:5">
      <c r="C272" s="1"/>
      <c r="D272" s="1"/>
      <c r="E272" s="2"/>
    </row>
    <row r="273" spans="3:5">
      <c r="C273" s="1"/>
      <c r="D273" s="1"/>
      <c r="E273" s="2"/>
    </row>
    <row r="274" spans="3:5">
      <c r="C274" s="1"/>
      <c r="D274" s="1"/>
      <c r="E274" s="2"/>
    </row>
    <row r="275" spans="3:5">
      <c r="C275" s="1"/>
      <c r="D275" s="1"/>
      <c r="E275" s="2"/>
    </row>
    <row r="276" spans="3:5">
      <c r="C276" s="1"/>
      <c r="D276" s="1"/>
      <c r="E276" s="2"/>
    </row>
    <row r="277" spans="3:5">
      <c r="C277" s="1"/>
      <c r="D277" s="1"/>
      <c r="E277" s="2"/>
    </row>
    <row r="278" spans="3:5">
      <c r="C278" s="1"/>
      <c r="D278" s="1"/>
      <c r="E278" s="2"/>
    </row>
    <row r="279" spans="3:5">
      <c r="C279" s="1"/>
      <c r="D279" s="1"/>
      <c r="E279" s="2"/>
    </row>
    <row r="280" spans="3:5">
      <c r="C280" s="1"/>
      <c r="D280" s="1"/>
      <c r="E280" s="2"/>
    </row>
    <row r="281" spans="3:5">
      <c r="C281" s="1"/>
      <c r="D281" s="1"/>
      <c r="E281" s="2"/>
    </row>
    <row r="282" spans="3:5">
      <c r="C282" s="1"/>
      <c r="D282" s="1"/>
      <c r="E282" s="2"/>
    </row>
    <row r="283" spans="3:5">
      <c r="C283" s="1"/>
      <c r="D283" s="1"/>
      <c r="E283" s="2"/>
    </row>
    <row r="284" spans="3:5">
      <c r="C284" s="1"/>
      <c r="D284" s="1"/>
      <c r="E284" s="2"/>
    </row>
    <row r="285" spans="3:5">
      <c r="C285" s="1"/>
      <c r="D285" s="1"/>
      <c r="E285" s="2"/>
    </row>
    <row r="286" spans="3:5">
      <c r="C286" s="1"/>
      <c r="D286" s="1"/>
      <c r="E286" s="2"/>
    </row>
    <row r="287" spans="3:5">
      <c r="C287" s="1"/>
      <c r="D287" s="1"/>
      <c r="E287" s="2"/>
    </row>
    <row r="288" spans="3:5">
      <c r="C288" s="1"/>
      <c r="D288" s="1"/>
      <c r="E288" s="2"/>
    </row>
    <row r="289" spans="3:5">
      <c r="C289" s="1"/>
      <c r="D289" s="1"/>
      <c r="E289" s="2"/>
    </row>
    <row r="290" spans="3:5">
      <c r="C290" s="1"/>
      <c r="D290" s="1"/>
      <c r="E290" s="2"/>
    </row>
    <row r="291" spans="3:5">
      <c r="C291" s="1"/>
      <c r="D291" s="1"/>
      <c r="E291" s="2"/>
    </row>
    <row r="292" spans="3:5">
      <c r="C292" s="1"/>
      <c r="D292" s="1"/>
      <c r="E292" s="2"/>
    </row>
    <row r="293" spans="3:5">
      <c r="C293" s="1"/>
      <c r="D293" s="1"/>
      <c r="E293" s="2"/>
    </row>
    <row r="294" spans="3:5">
      <c r="C294" s="1"/>
      <c r="D294" s="1"/>
      <c r="E294" s="2"/>
    </row>
    <row r="295" spans="3:5">
      <c r="C295" s="1"/>
      <c r="D295" s="1"/>
      <c r="E295" s="2"/>
    </row>
    <row r="296" spans="3:5">
      <c r="C296" s="1"/>
      <c r="D296" s="1"/>
      <c r="E296" s="2"/>
    </row>
    <row r="297" spans="3:5">
      <c r="C297" s="1"/>
      <c r="D297" s="1"/>
      <c r="E297" s="2"/>
    </row>
    <row r="298" spans="3:5">
      <c r="C298" s="1"/>
      <c r="D298" s="1"/>
      <c r="E298" s="2"/>
    </row>
    <row r="299" spans="3:5">
      <c r="C299" s="1"/>
      <c r="D299" s="1"/>
      <c r="E299" s="2"/>
    </row>
    <row r="300" spans="3:5">
      <c r="C300" s="1"/>
      <c r="D300" s="1"/>
      <c r="E300" s="2"/>
    </row>
    <row r="301" spans="3:5">
      <c r="C301" s="1"/>
      <c r="D301" s="1"/>
      <c r="E301" s="2"/>
    </row>
    <row r="302" spans="3:5">
      <c r="C302" s="1"/>
      <c r="D302" s="1"/>
      <c r="E302" s="2"/>
    </row>
    <row r="303" spans="3:5">
      <c r="C303" s="1"/>
      <c r="D303" s="1"/>
      <c r="E303" s="2"/>
    </row>
    <row r="304" spans="3:5">
      <c r="C304" s="1"/>
      <c r="D304" s="1"/>
      <c r="E304" s="2"/>
    </row>
    <row r="305" spans="3:5">
      <c r="C305" s="1"/>
      <c r="D305" s="1"/>
      <c r="E305" s="2"/>
    </row>
    <row r="306" spans="3:5">
      <c r="C306" s="1"/>
      <c r="D306" s="1"/>
      <c r="E306" s="2"/>
    </row>
    <row r="307" spans="3:5">
      <c r="C307" s="1"/>
      <c r="D307" s="1"/>
      <c r="E307" s="2"/>
    </row>
    <row r="308" spans="3:5">
      <c r="C308" s="1"/>
      <c r="D308" s="1"/>
      <c r="E308" s="2"/>
    </row>
    <row r="309" spans="3:5">
      <c r="C309" s="1"/>
      <c r="D309" s="1"/>
      <c r="E309" s="2"/>
    </row>
    <row r="310" spans="3:5">
      <c r="C310" s="1"/>
      <c r="D310" s="1"/>
      <c r="E310" s="2"/>
    </row>
    <row r="311" spans="3:5">
      <c r="C311" s="1"/>
      <c r="D311" s="1"/>
      <c r="E311" s="2"/>
    </row>
    <row r="312" spans="3:5">
      <c r="C312" s="1"/>
      <c r="D312" s="1"/>
      <c r="E312" s="2"/>
    </row>
    <row r="313" spans="3:5">
      <c r="C313" s="1"/>
      <c r="D313" s="1"/>
      <c r="E313" s="2"/>
    </row>
    <row r="314" spans="3:5">
      <c r="C314" s="1"/>
      <c r="D314" s="1"/>
      <c r="E314" s="2"/>
    </row>
    <row r="315" spans="3:5">
      <c r="C315" s="1"/>
      <c r="D315" s="1"/>
      <c r="E315" s="2"/>
    </row>
    <row r="316" spans="3:5">
      <c r="E316" s="2"/>
    </row>
    <row r="317" spans="3:5">
      <c r="E317" s="2"/>
    </row>
    <row r="318" spans="3:5">
      <c r="E318" s="2"/>
    </row>
    <row r="319" spans="3:5">
      <c r="E319" s="2"/>
    </row>
    <row r="320" spans="3:5">
      <c r="E320" s="2"/>
    </row>
    <row r="321" spans="5:5">
      <c r="E321" s="2"/>
    </row>
    <row r="322" spans="5:5">
      <c r="E322" s="2"/>
    </row>
    <row r="323" spans="5:5">
      <c r="E323" s="2"/>
    </row>
    <row r="324" spans="5:5">
      <c r="E324" s="2"/>
    </row>
    <row r="325" spans="5:5">
      <c r="E325" s="2"/>
    </row>
    <row r="326" spans="5:5">
      <c r="E326" s="2"/>
    </row>
    <row r="327" spans="5:5">
      <c r="E327" s="2"/>
    </row>
    <row r="328" spans="5:5">
      <c r="E328" s="2"/>
    </row>
    <row r="329" spans="5:5">
      <c r="E329" s="2"/>
    </row>
    <row r="330" spans="5:5">
      <c r="E330" s="2"/>
    </row>
    <row r="331" spans="5:5">
      <c r="E331" s="2"/>
    </row>
    <row r="332" spans="5:5">
      <c r="E332" s="2"/>
    </row>
    <row r="333" spans="5:5">
      <c r="E333" s="2"/>
    </row>
    <row r="334" spans="5:5">
      <c r="E334" s="2"/>
    </row>
    <row r="335" spans="5:5">
      <c r="E335" s="2"/>
    </row>
    <row r="336" spans="5:5">
      <c r="E336" s="2"/>
    </row>
    <row r="337" spans="5:5">
      <c r="E337" s="2"/>
    </row>
    <row r="338" spans="5:5">
      <c r="E338" s="2"/>
    </row>
    <row r="339" spans="5:5">
      <c r="E339" s="2"/>
    </row>
    <row r="340" spans="5:5">
      <c r="E340" s="2"/>
    </row>
    <row r="341" spans="5:5">
      <c r="E341" s="2"/>
    </row>
    <row r="342" spans="5:5">
      <c r="E342" s="2"/>
    </row>
    <row r="343" spans="5:5">
      <c r="E343" s="2"/>
    </row>
    <row r="344" spans="5:5">
      <c r="E344" s="2"/>
    </row>
    <row r="345" spans="5:5">
      <c r="E345" s="2"/>
    </row>
    <row r="346" spans="5:5">
      <c r="E346" s="2"/>
    </row>
    <row r="347" spans="5:5">
      <c r="E347" s="2"/>
    </row>
    <row r="348" spans="5:5">
      <c r="E348" s="2"/>
    </row>
    <row r="349" spans="5:5">
      <c r="E349" s="2"/>
    </row>
    <row r="350" spans="5:5">
      <c r="E350" s="2"/>
    </row>
    <row r="351" spans="5:5">
      <c r="E351" s="2"/>
    </row>
    <row r="352" spans="5:5">
      <c r="E352" s="2"/>
    </row>
    <row r="353" spans="5:5">
      <c r="E353" s="2"/>
    </row>
    <row r="354" spans="5:5">
      <c r="E354" s="2"/>
    </row>
    <row r="355" spans="5:5">
      <c r="E355" s="2"/>
    </row>
    <row r="356" spans="5:5">
      <c r="E356" s="2"/>
    </row>
    <row r="357" spans="5:5">
      <c r="E357" s="2"/>
    </row>
    <row r="358" spans="5:5">
      <c r="E358" s="2"/>
    </row>
    <row r="359" spans="5:5">
      <c r="E359" s="2"/>
    </row>
    <row r="360" spans="5:5">
      <c r="E360" s="2"/>
    </row>
    <row r="361" spans="5:5">
      <c r="E361" s="2"/>
    </row>
    <row r="362" spans="5:5">
      <c r="E362" s="2"/>
    </row>
    <row r="363" spans="5:5">
      <c r="E363" s="2"/>
    </row>
    <row r="364" spans="5:5">
      <c r="E364" s="2"/>
    </row>
    <row r="365" spans="5:5">
      <c r="E365" s="2"/>
    </row>
    <row r="366" spans="5:5">
      <c r="E366" s="2"/>
    </row>
    <row r="367" spans="5:5">
      <c r="E367" s="2"/>
    </row>
    <row r="368" spans="5:5">
      <c r="E368" s="2"/>
    </row>
    <row r="369" spans="5:5">
      <c r="E369" s="2"/>
    </row>
    <row r="370" spans="5:5">
      <c r="E370" s="2"/>
    </row>
    <row r="371" spans="5:5">
      <c r="E371" s="2"/>
    </row>
    <row r="372" spans="5:5">
      <c r="E372" s="2"/>
    </row>
    <row r="373" spans="5:5">
      <c r="E373" s="2"/>
    </row>
    <row r="374" spans="5:5">
      <c r="E374" s="2"/>
    </row>
    <row r="375" spans="5:5">
      <c r="E375" s="2"/>
    </row>
    <row r="376" spans="5:5">
      <c r="E376" s="2"/>
    </row>
    <row r="377" spans="5:5">
      <c r="E377" s="2"/>
    </row>
    <row r="378" spans="5:5">
      <c r="E378" s="2"/>
    </row>
    <row r="379" spans="5:5">
      <c r="E379" s="2"/>
    </row>
    <row r="380" spans="5:5">
      <c r="E380" s="2"/>
    </row>
    <row r="381" spans="5:5">
      <c r="E381" s="2"/>
    </row>
    <row r="382" spans="5:5">
      <c r="E382" s="2"/>
    </row>
    <row r="383" spans="5:5">
      <c r="E383" s="2"/>
    </row>
    <row r="384" spans="5:5">
      <c r="E384" s="2"/>
    </row>
    <row r="385" spans="5:5">
      <c r="E385" s="2"/>
    </row>
    <row r="386" spans="5:5">
      <c r="E386" s="2"/>
    </row>
    <row r="387" spans="5:5">
      <c r="E387" s="2"/>
    </row>
    <row r="388" spans="5:5">
      <c r="E388" s="2"/>
    </row>
    <row r="389" spans="5:5">
      <c r="E389" s="2"/>
    </row>
    <row r="390" spans="5:5">
      <c r="E390" s="2"/>
    </row>
    <row r="391" spans="5:5">
      <c r="E391" s="2"/>
    </row>
    <row r="392" spans="5:5">
      <c r="E392" s="2"/>
    </row>
    <row r="393" spans="5:5">
      <c r="E393" s="2"/>
    </row>
    <row r="394" spans="5:5">
      <c r="E394" s="2"/>
    </row>
    <row r="395" spans="5:5">
      <c r="E395" s="2"/>
    </row>
    <row r="396" spans="5:5">
      <c r="E396" s="2"/>
    </row>
    <row r="397" spans="5:5">
      <c r="E397" s="2"/>
    </row>
    <row r="398" spans="5:5">
      <c r="E398" s="2"/>
    </row>
    <row r="399" spans="5:5">
      <c r="E399" s="2"/>
    </row>
    <row r="400" spans="5:5">
      <c r="E400" s="2"/>
    </row>
    <row r="401" spans="5:5">
      <c r="E401" s="2"/>
    </row>
    <row r="402" spans="5:5">
      <c r="E402" s="2"/>
    </row>
    <row r="403" spans="5:5">
      <c r="E403" s="2"/>
    </row>
    <row r="404" spans="5:5">
      <c r="E404" s="2"/>
    </row>
    <row r="405" spans="5:5">
      <c r="E405" s="2"/>
    </row>
    <row r="406" spans="5:5">
      <c r="E406" s="2"/>
    </row>
    <row r="407" spans="5:5">
      <c r="E407" s="2"/>
    </row>
    <row r="408" spans="5:5">
      <c r="E408" s="2"/>
    </row>
    <row r="409" spans="5:5">
      <c r="E409" s="2"/>
    </row>
    <row r="410" spans="5:5">
      <c r="E410" s="2"/>
    </row>
    <row r="411" spans="5:5">
      <c r="E411" s="2"/>
    </row>
    <row r="412" spans="5:5">
      <c r="E412" s="2"/>
    </row>
    <row r="413" spans="5:5">
      <c r="E413" s="2"/>
    </row>
    <row r="414" spans="5:5">
      <c r="E414" s="2"/>
    </row>
    <row r="415" spans="5:5">
      <c r="E415" s="2"/>
    </row>
    <row r="416" spans="5:5">
      <c r="E416" s="2"/>
    </row>
    <row r="417" spans="5:5">
      <c r="E417" s="2"/>
    </row>
    <row r="418" spans="5:5">
      <c r="E418" s="2"/>
    </row>
    <row r="419" spans="5:5">
      <c r="E419" s="2"/>
    </row>
    <row r="420" spans="5:5">
      <c r="E420" s="2"/>
    </row>
    <row r="421" spans="5:5">
      <c r="E421" s="2"/>
    </row>
    <row r="422" spans="5:5">
      <c r="E422" s="2"/>
    </row>
    <row r="423" spans="5:5">
      <c r="E423" s="2"/>
    </row>
    <row r="424" spans="5:5">
      <c r="E424" s="2"/>
    </row>
    <row r="425" spans="5:5">
      <c r="E425" s="2"/>
    </row>
    <row r="426" spans="5:5">
      <c r="E426" s="2"/>
    </row>
    <row r="427" spans="5:5">
      <c r="E427" s="2"/>
    </row>
    <row r="428" spans="5:5">
      <c r="E428" s="2"/>
    </row>
    <row r="429" spans="5:5">
      <c r="E429" s="2"/>
    </row>
    <row r="430" spans="5:5">
      <c r="E430" s="2"/>
    </row>
    <row r="431" spans="5:5">
      <c r="E431" s="2"/>
    </row>
    <row r="432" spans="5:5">
      <c r="E432" s="2"/>
    </row>
    <row r="433" spans="5:5">
      <c r="E433" s="2"/>
    </row>
    <row r="434" spans="5:5">
      <c r="E434" s="2"/>
    </row>
    <row r="435" spans="5:5">
      <c r="E435" s="2"/>
    </row>
    <row r="436" spans="5:5">
      <c r="E436" s="2"/>
    </row>
    <row r="437" spans="5:5">
      <c r="E437" s="2"/>
    </row>
    <row r="438" spans="5:5">
      <c r="E438" s="2"/>
    </row>
    <row r="439" spans="5:5">
      <c r="E439" s="2"/>
    </row>
    <row r="440" spans="5:5">
      <c r="E440" s="2"/>
    </row>
    <row r="441" spans="5:5">
      <c r="E441" s="2"/>
    </row>
    <row r="442" spans="5:5">
      <c r="E442" s="2"/>
    </row>
    <row r="443" spans="5:5">
      <c r="E443" s="2"/>
    </row>
    <row r="444" spans="5:5">
      <c r="E444" s="2"/>
    </row>
    <row r="445" spans="5:5">
      <c r="E445" s="2"/>
    </row>
    <row r="446" spans="5:5">
      <c r="E446" s="2"/>
    </row>
    <row r="447" spans="5:5">
      <c r="E447" s="2"/>
    </row>
    <row r="448" spans="5:5">
      <c r="E448" s="2"/>
    </row>
    <row r="449" spans="5:5">
      <c r="E449" s="2"/>
    </row>
    <row r="450" spans="5:5">
      <c r="E450" s="2"/>
    </row>
    <row r="451" spans="5:5">
      <c r="E451" s="2"/>
    </row>
    <row r="452" spans="5:5">
      <c r="E452" s="2"/>
    </row>
    <row r="453" spans="5:5">
      <c r="E453" s="2"/>
    </row>
    <row r="454" spans="5:5">
      <c r="E454" s="2"/>
    </row>
    <row r="455" spans="5:5">
      <c r="E455" s="2"/>
    </row>
    <row r="456" spans="5:5">
      <c r="E456" s="2"/>
    </row>
    <row r="457" spans="5:5">
      <c r="E457" s="2"/>
    </row>
    <row r="458" spans="5:5">
      <c r="E458" s="2"/>
    </row>
    <row r="459" spans="5:5">
      <c r="E459" s="2"/>
    </row>
    <row r="460" spans="5:5">
      <c r="E460" s="2"/>
    </row>
    <row r="461" spans="5:5">
      <c r="E461" s="2"/>
    </row>
    <row r="462" spans="5:5">
      <c r="E462" s="2"/>
    </row>
    <row r="463" spans="5:5">
      <c r="E463" s="2"/>
    </row>
    <row r="464" spans="5:5">
      <c r="E464" s="2"/>
    </row>
    <row r="465" spans="5:5">
      <c r="E465" s="2"/>
    </row>
    <row r="466" spans="5:5">
      <c r="E466" s="2"/>
    </row>
    <row r="467" spans="5:5">
      <c r="E467" s="2"/>
    </row>
    <row r="468" spans="5:5">
      <c r="E468" s="2"/>
    </row>
    <row r="469" spans="5:5">
      <c r="E469" s="2"/>
    </row>
    <row r="470" spans="5:5">
      <c r="E470" s="2"/>
    </row>
    <row r="471" spans="5:5">
      <c r="E471" s="2"/>
    </row>
    <row r="472" spans="5:5">
      <c r="E472" s="2"/>
    </row>
    <row r="473" spans="5:5">
      <c r="E473" s="2"/>
    </row>
    <row r="474" spans="5:5">
      <c r="E474" s="2"/>
    </row>
    <row r="475" spans="5:5">
      <c r="E475" s="2"/>
    </row>
    <row r="476" spans="5:5">
      <c r="E476" s="2"/>
    </row>
    <row r="477" spans="5:5">
      <c r="E477" s="2"/>
    </row>
    <row r="478" spans="5:5">
      <c r="E478" s="2"/>
    </row>
    <row r="479" spans="5:5">
      <c r="E479" s="2"/>
    </row>
    <row r="480" spans="5:5">
      <c r="E480" s="2"/>
    </row>
    <row r="481" spans="5:5">
      <c r="E481" s="2"/>
    </row>
    <row r="482" spans="5:5">
      <c r="E482" s="2"/>
    </row>
    <row r="483" spans="5:5">
      <c r="E483" s="2"/>
    </row>
    <row r="484" spans="5:5">
      <c r="E484" s="2"/>
    </row>
    <row r="485" spans="5:5">
      <c r="E485" s="2"/>
    </row>
    <row r="486" spans="5:5">
      <c r="E486" s="2"/>
    </row>
    <row r="487" spans="5:5">
      <c r="E487" s="2"/>
    </row>
    <row r="488" spans="5:5">
      <c r="E488" s="2"/>
    </row>
    <row r="489" spans="5:5">
      <c r="E489" s="2"/>
    </row>
    <row r="490" spans="5:5">
      <c r="E490" s="2"/>
    </row>
    <row r="491" spans="5:5">
      <c r="E491" s="2"/>
    </row>
    <row r="492" spans="5:5">
      <c r="E492" s="2"/>
    </row>
    <row r="493" spans="5:5">
      <c r="E493" s="2"/>
    </row>
    <row r="494" spans="5:5">
      <c r="E494" s="2"/>
    </row>
    <row r="495" spans="5:5">
      <c r="E495" s="2"/>
    </row>
    <row r="496" spans="5:5">
      <c r="E496" s="2"/>
    </row>
    <row r="497" spans="5:5">
      <c r="E497" s="2"/>
    </row>
    <row r="498" spans="5:5">
      <c r="E498" s="2"/>
    </row>
    <row r="499" spans="5:5">
      <c r="E499" s="2"/>
    </row>
    <row r="500" spans="5:5">
      <c r="E500" s="2"/>
    </row>
    <row r="501" spans="5:5">
      <c r="E501" s="2"/>
    </row>
    <row r="502" spans="5:5">
      <c r="E502" s="2"/>
    </row>
    <row r="503" spans="5:5">
      <c r="E503" s="2"/>
    </row>
    <row r="504" spans="5:5">
      <c r="E504" s="2"/>
    </row>
    <row r="505" spans="5:5">
      <c r="E505" s="2"/>
    </row>
    <row r="506" spans="5:5">
      <c r="E506" s="2"/>
    </row>
    <row r="507" spans="5:5">
      <c r="E507" s="2"/>
    </row>
    <row r="508" spans="5:5">
      <c r="E508" s="2"/>
    </row>
    <row r="509" spans="5:5">
      <c r="E509" s="2"/>
    </row>
    <row r="510" spans="5:5">
      <c r="E510" s="2"/>
    </row>
    <row r="511" spans="5:5">
      <c r="E511" s="2"/>
    </row>
    <row r="512" spans="5:5">
      <c r="E512" s="2"/>
    </row>
    <row r="513" spans="5:5">
      <c r="E513" s="2"/>
    </row>
    <row r="514" spans="5:5">
      <c r="E514" s="2"/>
    </row>
    <row r="515" spans="5:5">
      <c r="E515" s="2"/>
    </row>
    <row r="516" spans="5:5">
      <c r="E516" s="2"/>
    </row>
    <row r="517" spans="5:5">
      <c r="E517" s="2"/>
    </row>
    <row r="518" spans="5:5">
      <c r="E518" s="2"/>
    </row>
    <row r="519" spans="5:5">
      <c r="E519" s="2"/>
    </row>
    <row r="520" spans="5:5">
      <c r="E520" s="2"/>
    </row>
    <row r="521" spans="5:5">
      <c r="E521" s="2"/>
    </row>
    <row r="522" spans="5:5">
      <c r="E522" s="2"/>
    </row>
    <row r="523" spans="5:5">
      <c r="E523" s="2"/>
    </row>
    <row r="524" spans="5:5">
      <c r="E524" s="2"/>
    </row>
    <row r="525" spans="5:5">
      <c r="E525" s="2"/>
    </row>
    <row r="526" spans="5:5">
      <c r="E526" s="2"/>
    </row>
    <row r="527" spans="5:5">
      <c r="E527" s="2"/>
    </row>
    <row r="528" spans="5:5">
      <c r="E528" s="2"/>
    </row>
    <row r="529" spans="5:5">
      <c r="E529" s="2"/>
    </row>
    <row r="530" spans="5:5">
      <c r="E530" s="2"/>
    </row>
    <row r="531" spans="5:5">
      <c r="E531" s="2"/>
    </row>
    <row r="532" spans="5:5">
      <c r="E532" s="2"/>
    </row>
    <row r="533" spans="5:5">
      <c r="E533" s="2"/>
    </row>
    <row r="534" spans="5:5">
      <c r="E534" s="2"/>
    </row>
    <row r="535" spans="5:5">
      <c r="E535" s="2"/>
    </row>
    <row r="536" spans="5:5">
      <c r="E536" s="2"/>
    </row>
    <row r="537" spans="5:5">
      <c r="E537" s="2"/>
    </row>
    <row r="538" spans="5:5">
      <c r="E538" s="2"/>
    </row>
    <row r="539" spans="5:5">
      <c r="E539" s="2"/>
    </row>
    <row r="540" spans="5:5">
      <c r="E540" s="2"/>
    </row>
    <row r="541" spans="5:5">
      <c r="E541" s="2"/>
    </row>
    <row r="542" spans="5:5">
      <c r="E542" s="2"/>
    </row>
    <row r="543" spans="5:5">
      <c r="E543" s="2"/>
    </row>
    <row r="544" spans="5:5">
      <c r="E544" s="2"/>
    </row>
    <row r="545" spans="5:5">
      <c r="E545" s="2"/>
    </row>
    <row r="546" spans="5:5">
      <c r="E546" s="2"/>
    </row>
    <row r="547" spans="5:5">
      <c r="E547" s="2"/>
    </row>
    <row r="548" spans="5:5">
      <c r="E548" s="2"/>
    </row>
    <row r="549" spans="5:5">
      <c r="E549" s="2"/>
    </row>
    <row r="550" spans="5:5">
      <c r="E550" s="2"/>
    </row>
    <row r="551" spans="5:5">
      <c r="E551" s="2"/>
    </row>
    <row r="552" spans="5:5">
      <c r="E552" s="2"/>
    </row>
    <row r="553" spans="5:5">
      <c r="E553" s="2"/>
    </row>
    <row r="554" spans="5:5">
      <c r="E554" s="2"/>
    </row>
    <row r="555" spans="5:5">
      <c r="E555" s="2"/>
    </row>
    <row r="556" spans="5:5">
      <c r="E556" s="2"/>
    </row>
    <row r="557" spans="5:5">
      <c r="E557" s="2"/>
    </row>
    <row r="558" spans="5:5">
      <c r="E558" s="2"/>
    </row>
    <row r="559" spans="5:5">
      <c r="E559" s="2"/>
    </row>
    <row r="560" spans="5:5">
      <c r="E560" s="2"/>
    </row>
    <row r="561" spans="5:5">
      <c r="E561" s="2"/>
    </row>
  </sheetData>
  <mergeCells count="7">
    <mergeCell ref="A26:B26"/>
    <mergeCell ref="A4:E4"/>
    <mergeCell ref="A5:E5"/>
    <mergeCell ref="A7:E7"/>
    <mergeCell ref="D1:E1"/>
    <mergeCell ref="D2:E2"/>
    <mergeCell ref="D3:E3"/>
  </mergeCells>
  <phoneticPr fontId="2" type="noConversion"/>
  <printOptions horizontalCentered="1"/>
  <pageMargins left="1.1811023622047245" right="0.19685039370078741" top="0.19685039370078741" bottom="0.19685039370078741" header="0" footer="0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tabSelected="1" view="pageBreakPreview" zoomScale="80" zoomScaleNormal="80" workbookViewId="0">
      <selection activeCell="F68" sqref="F68"/>
    </sheetView>
  </sheetViews>
  <sheetFormatPr defaultColWidth="9.140625" defaultRowHeight="15.75"/>
  <cols>
    <col min="1" max="1" width="14.5703125" style="77" customWidth="1"/>
    <col min="2" max="2" width="60.7109375" style="6" customWidth="1"/>
    <col min="3" max="3" width="17.7109375" style="6" customWidth="1"/>
    <col min="4" max="4" width="18.5703125" style="6" customWidth="1"/>
    <col min="5" max="5" width="15.28515625" style="6" customWidth="1"/>
    <col min="6" max="6" width="17.42578125" style="6" customWidth="1"/>
    <col min="7" max="7" width="15.28515625" style="6" customWidth="1"/>
    <col min="8" max="8" width="15.7109375" style="6" customWidth="1"/>
    <col min="9" max="16384" width="9.140625" style="6"/>
  </cols>
  <sheetData>
    <row r="1" spans="1:8" ht="21.75" customHeight="1">
      <c r="A1" s="156" t="s">
        <v>11</v>
      </c>
      <c r="B1" s="157"/>
      <c r="C1" s="157"/>
      <c r="D1" s="157"/>
      <c r="E1" s="157"/>
    </row>
    <row r="2" spans="1:8" s="29" customFormat="1" ht="100.5" customHeight="1">
      <c r="A2" s="62" t="s">
        <v>87</v>
      </c>
      <c r="B2" s="11" t="s">
        <v>0</v>
      </c>
      <c r="C2" s="11" t="s">
        <v>203</v>
      </c>
      <c r="D2" s="10" t="s">
        <v>242</v>
      </c>
      <c r="E2" s="11" t="s">
        <v>260</v>
      </c>
      <c r="F2" s="12" t="s">
        <v>14</v>
      </c>
    </row>
    <row r="3" spans="1:8" s="26" customFormat="1" ht="0.6" customHeight="1">
      <c r="A3" s="72" t="s">
        <v>136</v>
      </c>
      <c r="B3" s="27" t="s">
        <v>2</v>
      </c>
      <c r="C3" s="28">
        <f>C4</f>
        <v>143896</v>
      </c>
      <c r="D3" s="28">
        <f>D4</f>
        <v>143852</v>
      </c>
      <c r="E3" s="37">
        <f>D3/C3*100</f>
        <v>99.969422360593768</v>
      </c>
      <c r="F3" s="38">
        <f>C3-D3</f>
        <v>44</v>
      </c>
    </row>
    <row r="4" spans="1:8" ht="31.5" hidden="1">
      <c r="A4" s="71" t="s">
        <v>100</v>
      </c>
      <c r="B4" s="64" t="s">
        <v>88</v>
      </c>
      <c r="C4" s="16">
        <v>143896</v>
      </c>
      <c r="D4" s="16">
        <v>143852</v>
      </c>
      <c r="E4" s="17">
        <f t="shared" ref="E4:E53" si="0">D4/C4*100</f>
        <v>99.969422360593768</v>
      </c>
      <c r="F4" s="21">
        <f t="shared" ref="F4:F40" si="1">C4-D4</f>
        <v>44</v>
      </c>
    </row>
    <row r="5" spans="1:8" s="26" customFormat="1" hidden="1">
      <c r="A5" s="72" t="s">
        <v>137</v>
      </c>
      <c r="B5" s="22" t="s">
        <v>3</v>
      </c>
      <c r="C5" s="18">
        <f>SUM(C6:C14)</f>
        <v>20910413.149999999</v>
      </c>
      <c r="D5" s="18">
        <f>SUM(D6:D14)</f>
        <v>4113260.44</v>
      </c>
      <c r="E5" s="37">
        <f t="shared" si="0"/>
        <v>19.670871208969874</v>
      </c>
      <c r="F5" s="38">
        <f t="shared" si="1"/>
        <v>16797152.709999997</v>
      </c>
    </row>
    <row r="6" spans="1:8" hidden="1">
      <c r="A6" s="71">
        <v>1010</v>
      </c>
      <c r="B6" s="64" t="s">
        <v>103</v>
      </c>
      <c r="C6" s="19">
        <v>6865795.3399999999</v>
      </c>
      <c r="D6" s="19">
        <v>757648.84</v>
      </c>
      <c r="E6" s="17">
        <f t="shared" si="0"/>
        <v>11.035121242049723</v>
      </c>
      <c r="F6" s="21">
        <f t="shared" si="1"/>
        <v>6108146.5</v>
      </c>
      <c r="G6" s="32"/>
      <c r="H6" s="32"/>
    </row>
    <row r="7" spans="1:8" ht="60.6" hidden="1" customHeight="1">
      <c r="A7" s="71">
        <v>1020</v>
      </c>
      <c r="B7" s="92" t="s">
        <v>213</v>
      </c>
      <c r="C7" s="19">
        <v>12665946.35</v>
      </c>
      <c r="D7" s="19">
        <v>2999982.31</v>
      </c>
      <c r="E7" s="17">
        <f t="shared" si="0"/>
        <v>23.685417789567694</v>
      </c>
      <c r="F7" s="21">
        <f t="shared" si="1"/>
        <v>9665964.0399999991</v>
      </c>
    </row>
    <row r="8" spans="1:8" ht="31.5" hidden="1">
      <c r="A8" s="71" t="s">
        <v>183</v>
      </c>
      <c r="B8" s="64" t="s">
        <v>89</v>
      </c>
      <c r="C8" s="19">
        <v>0</v>
      </c>
      <c r="D8" s="19"/>
      <c r="E8" s="17" t="e">
        <f t="shared" si="0"/>
        <v>#DIV/0!</v>
      </c>
      <c r="F8" s="21">
        <f t="shared" si="1"/>
        <v>0</v>
      </c>
    </row>
    <row r="9" spans="1:8" ht="67.900000000000006" hidden="1" customHeight="1">
      <c r="A9" s="71">
        <v>1070</v>
      </c>
      <c r="B9" s="92" t="s">
        <v>214</v>
      </c>
      <c r="C9" s="19">
        <v>29840</v>
      </c>
      <c r="D9" s="19">
        <v>29840</v>
      </c>
      <c r="E9" s="17">
        <f>D9/C9*100</f>
        <v>100</v>
      </c>
      <c r="F9" s="21">
        <f>C9-D9</f>
        <v>0</v>
      </c>
    </row>
    <row r="10" spans="1:8" ht="30.6" hidden="1" customHeight="1">
      <c r="A10" s="71">
        <v>1090</v>
      </c>
      <c r="B10" s="64" t="s">
        <v>90</v>
      </c>
      <c r="C10" s="19">
        <v>450</v>
      </c>
      <c r="D10" s="19">
        <v>450</v>
      </c>
      <c r="E10" s="17">
        <f>D10/C10*100</f>
        <v>100</v>
      </c>
      <c r="F10" s="21">
        <f>C10-D10</f>
        <v>0</v>
      </c>
    </row>
    <row r="11" spans="1:8" ht="33.6" hidden="1" customHeight="1">
      <c r="A11" s="71" t="s">
        <v>102</v>
      </c>
      <c r="B11" s="92" t="s">
        <v>215</v>
      </c>
      <c r="C11" s="19">
        <v>1203747.1399999999</v>
      </c>
      <c r="D11" s="19">
        <v>180704.97</v>
      </c>
      <c r="E11" s="17">
        <f t="shared" si="0"/>
        <v>15.011871180852818</v>
      </c>
      <c r="F11" s="21">
        <f t="shared" si="1"/>
        <v>1023042.1699999999</v>
      </c>
    </row>
    <row r="12" spans="1:8" ht="30" hidden="1" customHeight="1">
      <c r="A12" s="71" t="s">
        <v>104</v>
      </c>
      <c r="B12" s="91" t="s">
        <v>204</v>
      </c>
      <c r="C12" s="19">
        <v>4245</v>
      </c>
      <c r="D12" s="19">
        <v>4245</v>
      </c>
      <c r="E12" s="17">
        <f t="shared" si="0"/>
        <v>100</v>
      </c>
      <c r="F12" s="21">
        <f t="shared" si="1"/>
        <v>0</v>
      </c>
    </row>
    <row r="13" spans="1:8" ht="18" hidden="1" customHeight="1">
      <c r="A13" s="71" t="s">
        <v>105</v>
      </c>
      <c r="B13" s="63" t="s">
        <v>106</v>
      </c>
      <c r="C13" s="19">
        <v>0</v>
      </c>
      <c r="D13" s="19"/>
      <c r="E13" s="17">
        <v>0</v>
      </c>
      <c r="F13" s="21">
        <f t="shared" si="1"/>
        <v>0</v>
      </c>
    </row>
    <row r="14" spans="1:8" ht="18" hidden="1" customHeight="1">
      <c r="A14" s="71" t="s">
        <v>202</v>
      </c>
      <c r="B14" s="63" t="s">
        <v>205</v>
      </c>
      <c r="C14" s="19">
        <v>140389.32</v>
      </c>
      <c r="D14" s="19">
        <v>140389.32</v>
      </c>
      <c r="E14" s="17">
        <v>0</v>
      </c>
      <c r="F14" s="21">
        <f t="shared" si="1"/>
        <v>0</v>
      </c>
    </row>
    <row r="15" spans="1:8" customFormat="1" hidden="1">
      <c r="A15" s="72">
        <v>2000</v>
      </c>
      <c r="B15" s="15" t="s">
        <v>80</v>
      </c>
      <c r="C15" s="18">
        <f>C16</f>
        <v>2229500</v>
      </c>
      <c r="D15" s="18">
        <f>D16</f>
        <v>1648576</v>
      </c>
      <c r="E15" s="37">
        <f>D15/C15*100</f>
        <v>73.943754204978688</v>
      </c>
      <c r="F15" s="82">
        <f>C15-D15</f>
        <v>580924</v>
      </c>
    </row>
    <row r="16" spans="1:8" customFormat="1" ht="47.25" hidden="1">
      <c r="A16" s="68" t="s">
        <v>101</v>
      </c>
      <c r="B16" s="63" t="s">
        <v>107</v>
      </c>
      <c r="C16" s="16">
        <v>2229500</v>
      </c>
      <c r="D16" s="40">
        <v>1648576</v>
      </c>
      <c r="E16" s="17">
        <f>D16/C16*100</f>
        <v>73.943754204978688</v>
      </c>
      <c r="F16" s="82">
        <f>C16-D16</f>
        <v>580924</v>
      </c>
    </row>
    <row r="17" spans="1:6" s="26" customFormat="1" hidden="1">
      <c r="A17" s="72" t="s">
        <v>138</v>
      </c>
      <c r="B17" s="22" t="s">
        <v>4</v>
      </c>
      <c r="C17" s="18">
        <f>SUM(C18:C20)</f>
        <v>20000</v>
      </c>
      <c r="D17" s="18">
        <f>SUM(D18:D20)</f>
        <v>0</v>
      </c>
      <c r="E17" s="37">
        <f t="shared" si="0"/>
        <v>0</v>
      </c>
      <c r="F17" s="38">
        <f t="shared" si="1"/>
        <v>20000</v>
      </c>
    </row>
    <row r="18" spans="1:6" ht="47.25" hidden="1">
      <c r="A18" s="68" t="s">
        <v>108</v>
      </c>
      <c r="B18" s="67" t="s">
        <v>111</v>
      </c>
      <c r="C18" s="16">
        <v>20000</v>
      </c>
      <c r="D18" s="16"/>
      <c r="E18" s="17">
        <f t="shared" si="0"/>
        <v>0</v>
      </c>
      <c r="F18" s="21">
        <f t="shared" si="1"/>
        <v>20000</v>
      </c>
    </row>
    <row r="19" spans="1:6" hidden="1">
      <c r="A19" s="68" t="s">
        <v>109</v>
      </c>
      <c r="B19" s="67" t="s">
        <v>191</v>
      </c>
      <c r="C19" s="16">
        <v>0</v>
      </c>
      <c r="D19" s="16"/>
      <c r="E19" s="17" t="e">
        <f t="shared" si="0"/>
        <v>#DIV/0!</v>
      </c>
      <c r="F19" s="21">
        <f t="shared" si="1"/>
        <v>0</v>
      </c>
    </row>
    <row r="20" spans="1:6" ht="31.5" hidden="1">
      <c r="A20" s="68" t="s">
        <v>110</v>
      </c>
      <c r="B20" s="67" t="s">
        <v>192</v>
      </c>
      <c r="C20" s="16">
        <v>0</v>
      </c>
      <c r="D20" s="16">
        <v>0</v>
      </c>
      <c r="E20" s="17" t="e">
        <f t="shared" si="0"/>
        <v>#DIV/0!</v>
      </c>
      <c r="F20" s="21">
        <f t="shared" si="1"/>
        <v>0</v>
      </c>
    </row>
    <row r="21" spans="1:6" s="26" customFormat="1" hidden="1">
      <c r="A21" s="72">
        <v>4000</v>
      </c>
      <c r="B21" s="22" t="s">
        <v>6</v>
      </c>
      <c r="C21" s="18">
        <f>SUM(C22:C27)</f>
        <v>2485353</v>
      </c>
      <c r="D21" s="18">
        <f>SUM(D22:D27)</f>
        <v>926287.43</v>
      </c>
      <c r="E21" s="37">
        <f t="shared" si="0"/>
        <v>37.26985381955803</v>
      </c>
      <c r="F21" s="38">
        <f t="shared" si="1"/>
        <v>1559065.5699999998</v>
      </c>
    </row>
    <row r="22" spans="1:6" hidden="1">
      <c r="A22" s="71">
        <v>4030</v>
      </c>
      <c r="B22" s="69" t="s">
        <v>113</v>
      </c>
      <c r="C22" s="16">
        <v>5223</v>
      </c>
      <c r="D22" s="16">
        <v>223</v>
      </c>
      <c r="E22" s="17">
        <f t="shared" si="0"/>
        <v>4.2695768715297717</v>
      </c>
      <c r="F22" s="21">
        <f t="shared" si="1"/>
        <v>5000</v>
      </c>
    </row>
    <row r="23" spans="1:6" hidden="1">
      <c r="A23" s="71" t="s">
        <v>115</v>
      </c>
      <c r="B23" s="69" t="s">
        <v>114</v>
      </c>
      <c r="C23" s="16">
        <v>17400</v>
      </c>
      <c r="D23" s="16">
        <v>10428</v>
      </c>
      <c r="E23" s="17">
        <f t="shared" si="0"/>
        <v>59.931034482758619</v>
      </c>
      <c r="F23" s="21">
        <f t="shared" si="1"/>
        <v>6972</v>
      </c>
    </row>
    <row r="24" spans="1:6" ht="31.5" hidden="1">
      <c r="A24" s="71" t="s">
        <v>116</v>
      </c>
      <c r="B24" s="70" t="s">
        <v>118</v>
      </c>
      <c r="C24" s="16">
        <v>2449730</v>
      </c>
      <c r="D24" s="16">
        <v>902637.43</v>
      </c>
      <c r="E24" s="17">
        <f t="shared" si="0"/>
        <v>36.846404705824725</v>
      </c>
      <c r="F24" s="21">
        <f t="shared" si="1"/>
        <v>1547092.5699999998</v>
      </c>
    </row>
    <row r="25" spans="1:6" hidden="1">
      <c r="A25" s="68"/>
      <c r="B25" s="5"/>
      <c r="C25" s="16"/>
      <c r="D25" s="16"/>
      <c r="E25" s="17" t="e">
        <f t="shared" si="0"/>
        <v>#DIV/0!</v>
      </c>
      <c r="F25" s="21">
        <f t="shared" si="1"/>
        <v>0</v>
      </c>
    </row>
    <row r="26" spans="1:6" hidden="1">
      <c r="A26" s="68"/>
      <c r="B26" s="39"/>
      <c r="C26" s="16"/>
      <c r="D26" s="16"/>
      <c r="E26" s="17" t="e">
        <f t="shared" si="0"/>
        <v>#DIV/0!</v>
      </c>
      <c r="F26" s="21">
        <f t="shared" si="1"/>
        <v>0</v>
      </c>
    </row>
    <row r="27" spans="1:6" ht="31.5" hidden="1">
      <c r="A27" s="68" t="s">
        <v>117</v>
      </c>
      <c r="B27" s="63" t="s">
        <v>206</v>
      </c>
      <c r="C27" s="16">
        <v>13000</v>
      </c>
      <c r="D27" s="16">
        <v>12999</v>
      </c>
      <c r="E27" s="17">
        <f t="shared" si="0"/>
        <v>99.992307692307691</v>
      </c>
      <c r="F27" s="21">
        <f t="shared" si="1"/>
        <v>1</v>
      </c>
    </row>
    <row r="28" spans="1:6" s="26" customFormat="1" hidden="1">
      <c r="A28" s="72">
        <v>5000</v>
      </c>
      <c r="B28" s="22" t="s">
        <v>7</v>
      </c>
      <c r="C28" s="18">
        <f>C29+C30</f>
        <v>702500</v>
      </c>
      <c r="D28" s="18">
        <f>D29+D30</f>
        <v>506913.1</v>
      </c>
      <c r="E28" s="37">
        <f>D28/C28*100</f>
        <v>72.15844839857651</v>
      </c>
      <c r="F28" s="38">
        <f>C28-D28</f>
        <v>195586.90000000002</v>
      </c>
    </row>
    <row r="29" spans="1:6" ht="31.5" hidden="1">
      <c r="A29" s="68">
        <v>5031</v>
      </c>
      <c r="B29" s="65" t="s">
        <v>91</v>
      </c>
      <c r="C29" s="16">
        <v>112500</v>
      </c>
      <c r="D29" s="16">
        <v>36726.300000000003</v>
      </c>
      <c r="E29" s="17">
        <f t="shared" si="0"/>
        <v>32.645600000000002</v>
      </c>
      <c r="F29" s="21">
        <f t="shared" si="1"/>
        <v>75773.7</v>
      </c>
    </row>
    <row r="30" spans="1:6" hidden="1">
      <c r="A30" s="68">
        <v>5041</v>
      </c>
      <c r="B30" s="65" t="s">
        <v>93</v>
      </c>
      <c r="C30" s="16">
        <v>590000</v>
      </c>
      <c r="D30" s="16">
        <v>470186.8</v>
      </c>
      <c r="E30" s="17">
        <f t="shared" si="0"/>
        <v>79.692677966101684</v>
      </c>
      <c r="F30" s="21">
        <f t="shared" si="1"/>
        <v>119813.20000000001</v>
      </c>
    </row>
    <row r="31" spans="1:6" ht="63">
      <c r="A31" s="68" t="s">
        <v>231</v>
      </c>
      <c r="B31" s="111" t="s">
        <v>234</v>
      </c>
      <c r="C31" s="16">
        <v>0</v>
      </c>
      <c r="D31" s="16">
        <v>0</v>
      </c>
      <c r="E31" s="37">
        <v>0</v>
      </c>
      <c r="F31" s="21">
        <f t="shared" si="1"/>
        <v>0</v>
      </c>
    </row>
    <row r="32" spans="1:6" s="26" customFormat="1">
      <c r="A32" s="72" t="s">
        <v>139</v>
      </c>
      <c r="B32" s="22" t="s">
        <v>5</v>
      </c>
      <c r="C32" s="18">
        <v>49000</v>
      </c>
      <c r="D32" s="18">
        <f>SUM(D33:D36)</f>
        <v>0</v>
      </c>
      <c r="E32" s="37">
        <f t="shared" si="0"/>
        <v>0</v>
      </c>
      <c r="F32" s="38">
        <f t="shared" si="1"/>
        <v>49000</v>
      </c>
    </row>
    <row r="33" spans="1:6" ht="0.75" customHeight="1">
      <c r="A33" s="75" t="s">
        <v>119</v>
      </c>
      <c r="B33" s="63" t="s">
        <v>122</v>
      </c>
      <c r="C33" s="16">
        <v>0</v>
      </c>
      <c r="D33" s="16">
        <v>0</v>
      </c>
      <c r="E33" s="37" t="e">
        <f t="shared" si="0"/>
        <v>#DIV/0!</v>
      </c>
      <c r="F33" s="21">
        <f t="shared" si="1"/>
        <v>0</v>
      </c>
    </row>
    <row r="34" spans="1:6" ht="31.5" hidden="1">
      <c r="A34" s="75" t="s">
        <v>120</v>
      </c>
      <c r="B34" s="63" t="s">
        <v>123</v>
      </c>
      <c r="C34" s="16">
        <v>0</v>
      </c>
      <c r="D34" s="16">
        <v>0</v>
      </c>
      <c r="E34" s="37" t="e">
        <f t="shared" si="0"/>
        <v>#DIV/0!</v>
      </c>
      <c r="F34" s="21">
        <f t="shared" si="1"/>
        <v>0</v>
      </c>
    </row>
    <row r="35" spans="1:6" ht="14.45" customHeight="1">
      <c r="A35" s="71" t="s">
        <v>121</v>
      </c>
      <c r="B35" s="66" t="s">
        <v>124</v>
      </c>
      <c r="C35" s="16">
        <v>49000</v>
      </c>
      <c r="D35" s="16">
        <v>0</v>
      </c>
      <c r="E35" s="37">
        <f t="shared" si="0"/>
        <v>0</v>
      </c>
      <c r="F35" s="21">
        <f t="shared" si="1"/>
        <v>49000</v>
      </c>
    </row>
    <row r="36" spans="1:6" hidden="1">
      <c r="A36" s="89" t="s">
        <v>184</v>
      </c>
      <c r="B36" s="90" t="s">
        <v>185</v>
      </c>
      <c r="C36" s="16">
        <v>0</v>
      </c>
      <c r="D36" s="16">
        <v>0</v>
      </c>
      <c r="E36" s="37" t="e">
        <f t="shared" si="0"/>
        <v>#DIV/0!</v>
      </c>
      <c r="F36" s="21">
        <f t="shared" si="1"/>
        <v>0</v>
      </c>
    </row>
    <row r="37" spans="1:6" s="26" customFormat="1" ht="12.6" customHeight="1">
      <c r="A37" s="76" t="s">
        <v>125</v>
      </c>
      <c r="B37" s="7" t="s">
        <v>126</v>
      </c>
      <c r="C37" s="18">
        <v>300000</v>
      </c>
      <c r="D37" s="18">
        <v>0</v>
      </c>
      <c r="E37" s="37">
        <f t="shared" si="0"/>
        <v>0</v>
      </c>
      <c r="F37" s="18">
        <f>F39</f>
        <v>25995941.739999998</v>
      </c>
    </row>
    <row r="38" spans="1:6" s="26" customFormat="1" ht="7.15" hidden="1" customHeight="1">
      <c r="A38" s="74" t="s">
        <v>127</v>
      </c>
      <c r="B38" s="5" t="s">
        <v>129</v>
      </c>
      <c r="C38" s="40">
        <v>49900</v>
      </c>
      <c r="D38" s="40">
        <v>32831.9</v>
      </c>
      <c r="E38" s="37">
        <f t="shared" si="0"/>
        <v>65.795390781563128</v>
      </c>
      <c r="F38" s="21">
        <f t="shared" si="1"/>
        <v>17068.099999999999</v>
      </c>
    </row>
    <row r="39" spans="1:6" s="26" customFormat="1" ht="3.6" hidden="1" customHeight="1">
      <c r="A39" s="74" t="s">
        <v>141</v>
      </c>
      <c r="B39" s="5" t="s">
        <v>145</v>
      </c>
      <c r="C39" s="40">
        <v>27058674</v>
      </c>
      <c r="D39" s="40">
        <v>1062732.26</v>
      </c>
      <c r="E39" s="37">
        <f t="shared" si="0"/>
        <v>3.9275104907210161</v>
      </c>
      <c r="F39" s="21">
        <f t="shared" si="1"/>
        <v>25995941.739999998</v>
      </c>
    </row>
    <row r="40" spans="1:6" s="26" customFormat="1" hidden="1">
      <c r="A40" s="74" t="s">
        <v>209</v>
      </c>
      <c r="B40" s="5" t="s">
        <v>186</v>
      </c>
      <c r="C40" s="40">
        <v>16483839.01</v>
      </c>
      <c r="D40" s="40">
        <v>1949790.76</v>
      </c>
      <c r="E40" s="37">
        <f t="shared" si="0"/>
        <v>11.828499167076007</v>
      </c>
      <c r="F40" s="21">
        <f t="shared" si="1"/>
        <v>14534048.25</v>
      </c>
    </row>
    <row r="41" spans="1:6" s="26" customFormat="1" hidden="1">
      <c r="A41" s="74" t="s">
        <v>216</v>
      </c>
      <c r="B41" s="5" t="s">
        <v>217</v>
      </c>
      <c r="C41" s="40"/>
      <c r="D41" s="40"/>
      <c r="E41" s="37" t="e">
        <f t="shared" si="0"/>
        <v>#DIV/0!</v>
      </c>
      <c r="F41" s="21"/>
    </row>
    <row r="42" spans="1:6" s="26" customFormat="1" hidden="1">
      <c r="A42" s="74" t="s">
        <v>207</v>
      </c>
      <c r="B42" s="5" t="s">
        <v>208</v>
      </c>
      <c r="C42" s="40">
        <v>810835</v>
      </c>
      <c r="D42" s="40">
        <v>223451.76</v>
      </c>
      <c r="E42" s="37">
        <f t="shared" si="0"/>
        <v>27.558228246190659</v>
      </c>
      <c r="F42" s="21">
        <f t="shared" ref="F42:F55" si="2">C42-D42</f>
        <v>587383.24</v>
      </c>
    </row>
    <row r="43" spans="1:6" s="26" customFormat="1" ht="31.5" hidden="1">
      <c r="A43" s="74" t="s">
        <v>142</v>
      </c>
      <c r="B43" s="5" t="s">
        <v>146</v>
      </c>
      <c r="C43" s="40"/>
      <c r="D43" s="40"/>
      <c r="E43" s="37" t="e">
        <f t="shared" si="0"/>
        <v>#DIV/0!</v>
      </c>
      <c r="F43" s="21">
        <f t="shared" si="2"/>
        <v>0</v>
      </c>
    </row>
    <row r="44" spans="1:6" s="26" customFormat="1" hidden="1">
      <c r="A44" s="74" t="s">
        <v>210</v>
      </c>
      <c r="B44" s="5" t="s">
        <v>211</v>
      </c>
      <c r="C44" s="40">
        <v>100000</v>
      </c>
      <c r="D44" s="40"/>
      <c r="E44" s="37">
        <f t="shared" si="0"/>
        <v>0</v>
      </c>
      <c r="F44" s="21">
        <f t="shared" si="2"/>
        <v>100000</v>
      </c>
    </row>
    <row r="45" spans="1:6" s="26" customFormat="1" ht="31.5" hidden="1">
      <c r="A45" s="74" t="s">
        <v>142</v>
      </c>
      <c r="B45" s="5" t="s">
        <v>146</v>
      </c>
      <c r="C45" s="40">
        <v>850000</v>
      </c>
      <c r="D45" s="40">
        <v>148860.10999999999</v>
      </c>
      <c r="E45" s="37">
        <f t="shared" si="0"/>
        <v>17.512954117647055</v>
      </c>
      <c r="F45" s="21">
        <f t="shared" si="2"/>
        <v>701139.89</v>
      </c>
    </row>
    <row r="46" spans="1:6" s="26" customFormat="1" hidden="1">
      <c r="A46" s="74" t="s">
        <v>143</v>
      </c>
      <c r="B46" s="5" t="s">
        <v>212</v>
      </c>
      <c r="C46" s="40">
        <v>11491400</v>
      </c>
      <c r="D46" s="40">
        <v>6167920.0899999999</v>
      </c>
      <c r="E46" s="37">
        <f t="shared" si="0"/>
        <v>53.674226726073414</v>
      </c>
      <c r="F46" s="21">
        <f t="shared" si="2"/>
        <v>5323479.91</v>
      </c>
    </row>
    <row r="47" spans="1:6" s="26" customFormat="1" ht="31.5" hidden="1">
      <c r="A47" s="74" t="s">
        <v>144</v>
      </c>
      <c r="B47" s="5" t="s">
        <v>147</v>
      </c>
      <c r="C47" s="40">
        <v>134000</v>
      </c>
      <c r="D47" s="40"/>
      <c r="E47" s="37">
        <f t="shared" si="0"/>
        <v>0</v>
      </c>
      <c r="F47" s="21">
        <f t="shared" si="2"/>
        <v>134000</v>
      </c>
    </row>
    <row r="48" spans="1:6" s="26" customFormat="1" ht="31.5" hidden="1">
      <c r="A48" s="74" t="s">
        <v>187</v>
      </c>
      <c r="B48" s="5" t="s">
        <v>188</v>
      </c>
      <c r="C48" s="40">
        <v>520000</v>
      </c>
      <c r="D48" s="40">
        <v>426989</v>
      </c>
      <c r="E48" s="37">
        <f t="shared" si="0"/>
        <v>82.11326923076922</v>
      </c>
      <c r="F48" s="21">
        <f t="shared" si="2"/>
        <v>93011</v>
      </c>
    </row>
    <row r="49" spans="1:6" s="26" customFormat="1" ht="30.6" customHeight="1">
      <c r="A49" s="74" t="s">
        <v>128</v>
      </c>
      <c r="B49" s="63" t="s">
        <v>130</v>
      </c>
      <c r="C49" s="40">
        <v>300000</v>
      </c>
      <c r="D49" s="40">
        <v>0</v>
      </c>
      <c r="E49" s="37">
        <f t="shared" si="0"/>
        <v>0</v>
      </c>
      <c r="F49" s="21">
        <f t="shared" si="2"/>
        <v>300000</v>
      </c>
    </row>
    <row r="50" spans="1:6" s="26" customFormat="1" hidden="1">
      <c r="A50" s="74" t="s">
        <v>189</v>
      </c>
      <c r="B50" s="63" t="s">
        <v>190</v>
      </c>
      <c r="C50" s="40">
        <v>2458500</v>
      </c>
      <c r="D50" s="40">
        <v>1814954.7</v>
      </c>
      <c r="E50" s="37">
        <f t="shared" si="0"/>
        <v>73.823660768761428</v>
      </c>
      <c r="F50" s="21">
        <f t="shared" si="2"/>
        <v>643545.30000000005</v>
      </c>
    </row>
    <row r="51" spans="1:6" ht="94.5" hidden="1">
      <c r="A51" s="68" t="s">
        <v>140</v>
      </c>
      <c r="B51" s="63" t="s">
        <v>148</v>
      </c>
      <c r="C51" s="40">
        <v>320000</v>
      </c>
      <c r="D51" s="40">
        <v>79522.64</v>
      </c>
      <c r="E51" s="37">
        <f t="shared" si="0"/>
        <v>24.850825</v>
      </c>
      <c r="F51" s="21">
        <f t="shared" si="2"/>
        <v>240477.36</v>
      </c>
    </row>
    <row r="52" spans="1:6" s="26" customFormat="1" hidden="1">
      <c r="A52" s="76">
        <v>8000</v>
      </c>
      <c r="B52" s="7" t="s">
        <v>131</v>
      </c>
      <c r="C52" s="18">
        <f>C53</f>
        <v>91500</v>
      </c>
      <c r="D52" s="18">
        <f>D53</f>
        <v>35379.919999999998</v>
      </c>
      <c r="E52" s="37">
        <f t="shared" si="0"/>
        <v>38.666579234972673</v>
      </c>
      <c r="F52" s="21">
        <f t="shared" si="2"/>
        <v>56120.08</v>
      </c>
    </row>
    <row r="53" spans="1:6" hidden="1">
      <c r="A53" s="71" t="s">
        <v>149</v>
      </c>
      <c r="B53" s="5" t="s">
        <v>150</v>
      </c>
      <c r="C53" s="16">
        <v>91500</v>
      </c>
      <c r="D53" s="16">
        <v>35379.919999999998</v>
      </c>
      <c r="E53" s="37">
        <f t="shared" si="0"/>
        <v>38.666579234972673</v>
      </c>
      <c r="F53" s="21">
        <f t="shared" si="2"/>
        <v>56120.08</v>
      </c>
    </row>
    <row r="54" spans="1:6" s="26" customFormat="1">
      <c r="A54" s="73">
        <v>9000</v>
      </c>
      <c r="B54" s="22" t="s">
        <v>134</v>
      </c>
      <c r="C54" s="18">
        <v>9896</v>
      </c>
      <c r="D54" s="18">
        <v>9896</v>
      </c>
      <c r="E54" s="37">
        <f>D54/C54*100</f>
        <v>100</v>
      </c>
      <c r="F54" s="21">
        <f t="shared" si="2"/>
        <v>0</v>
      </c>
    </row>
    <row r="55" spans="1:6" ht="31.5">
      <c r="A55" s="71" t="s">
        <v>253</v>
      </c>
      <c r="B55" s="64" t="s">
        <v>252</v>
      </c>
      <c r="C55" s="16">
        <v>9896</v>
      </c>
      <c r="D55" s="16">
        <v>9896</v>
      </c>
      <c r="E55" s="37">
        <f>D55/C55*100</f>
        <v>100</v>
      </c>
      <c r="F55" s="21">
        <f t="shared" si="2"/>
        <v>0</v>
      </c>
    </row>
    <row r="56" spans="1:6">
      <c r="A56" s="80"/>
      <c r="B56" s="23" t="s">
        <v>8</v>
      </c>
      <c r="C56" s="20">
        <f>C35+C49+C55</f>
        <v>358896</v>
      </c>
      <c r="D56" s="20">
        <f>D54</f>
        <v>9896</v>
      </c>
      <c r="E56" s="20">
        <f>AVERAGE(E31,E32,E35,E37,E49,E54,E55,)</f>
        <v>25</v>
      </c>
      <c r="F56" s="20">
        <f>F54+F52+F37+F32+F28+F21+F17+F15+F5+F3</f>
        <v>45253834.999999993</v>
      </c>
    </row>
    <row r="57" spans="1:6">
      <c r="A57" s="80"/>
      <c r="B57" s="30" t="s">
        <v>15</v>
      </c>
      <c r="C57" s="31">
        <f>'дод.2с-ф'!C24+'дод.2с-ф'!C56</f>
        <v>2808626</v>
      </c>
      <c r="D57" s="31">
        <f>'дод.2с-ф'!D24+'дод.2с-ф'!D56</f>
        <v>912533.43</v>
      </c>
      <c r="E57" s="31">
        <f>'дод 2. з-ф'!E24+'дод.2с-ф'!E56</f>
        <v>96.496946487495038</v>
      </c>
      <c r="F57" s="31">
        <f>'дод 2. з-ф'!F24+'дод.2с-ф'!F56</f>
        <v>45701864.059999995</v>
      </c>
    </row>
    <row r="59" spans="1:6" ht="65.25" customHeight="1">
      <c r="A59" s="155"/>
      <c r="B59" s="155"/>
      <c r="C59" s="25"/>
    </row>
    <row r="60" spans="1:6" ht="18" customHeight="1">
      <c r="A60" s="81"/>
      <c r="B60" s="24"/>
      <c r="C60" s="34" t="s">
        <v>18</v>
      </c>
      <c r="D60" s="35" t="s">
        <v>19</v>
      </c>
    </row>
    <row r="61" spans="1:6">
      <c r="B61" s="33" t="s">
        <v>16</v>
      </c>
      <c r="C61" s="36">
        <f>'дод.1 з-ф'!D114</f>
        <v>2181909.34</v>
      </c>
      <c r="D61" s="36">
        <f>'дод.1 с-ф'!E39</f>
        <v>0</v>
      </c>
      <c r="E61" s="32">
        <f>C61+D61</f>
        <v>2181909.34</v>
      </c>
    </row>
    <row r="62" spans="1:6">
      <c r="B62" s="33" t="s">
        <v>17</v>
      </c>
      <c r="C62" s="36">
        <f>'дод 2. з-ф'!D24</f>
        <v>2154330.94</v>
      </c>
      <c r="D62" s="36">
        <f>D56</f>
        <v>9896</v>
      </c>
      <c r="E62" s="32">
        <f>C62+D62</f>
        <v>2164226.94</v>
      </c>
    </row>
    <row r="63" spans="1:6">
      <c r="C63" s="36">
        <f>C61-C62</f>
        <v>27578.399999999907</v>
      </c>
      <c r="D63" s="36">
        <f>D61-D62</f>
        <v>-9896</v>
      </c>
      <c r="E63" s="32">
        <f>C63+D63</f>
        <v>17682.399999999907</v>
      </c>
    </row>
    <row r="65" spans="3:3">
      <c r="C65" s="32"/>
    </row>
  </sheetData>
  <mergeCells count="2">
    <mergeCell ref="A59:B59"/>
    <mergeCell ref="A1:E1"/>
  </mergeCells>
  <phoneticPr fontId="2" type="noConversion"/>
  <printOptions horizontalCentered="1"/>
  <pageMargins left="1.1811023622047245" right="0.39370078740157483" top="0.39370078740157483" bottom="0.39370078740157483" header="0" footer="0"/>
  <pageSetup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дод.1 з-ф</vt:lpstr>
      <vt:lpstr>дод.1 с-ф</vt:lpstr>
      <vt:lpstr>дод 2. з-ф</vt:lpstr>
      <vt:lpstr>дод.2с-ф</vt:lpstr>
      <vt:lpstr>'дод 2. з-ф'!Область_печати</vt:lpstr>
      <vt:lpstr>'дод.1 з-ф'!Область_печати</vt:lpstr>
      <vt:lpstr>'дод.2с-ф'!Область_печати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2021-02-17T07:21:57Z</cp:lastPrinted>
  <dcterms:created xsi:type="dcterms:W3CDTF">2010-01-20T07:59:33Z</dcterms:created>
  <dcterms:modified xsi:type="dcterms:W3CDTF">2021-02-17T07:23:02Z</dcterms:modified>
</cp:coreProperties>
</file>