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Список" sheetId="1" r:id="rId1"/>
  </sheets>
  <calcPr calcId="162913"/>
</workbook>
</file>

<file path=xl/calcChain.xml><?xml version="1.0" encoding="utf-8"?>
<calcChain xmlns="http://schemas.openxmlformats.org/spreadsheetml/2006/main">
  <c r="M18" i="1" l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M4" i="1"/>
  <c r="M3" i="1"/>
  <c r="M2" i="1"/>
</calcChain>
</file>

<file path=xl/sharedStrings.xml><?xml version="1.0" encoding="utf-8"?>
<sst xmlns="http://schemas.openxmlformats.org/spreadsheetml/2006/main" count="160" uniqueCount="61">
  <si>
    <t>Розпорядник бюджетних коштів</t>
  </si>
  <si>
    <t>ЄДРПОУ розпорядника бюджетних коштів</t>
  </si>
  <si>
    <t>Назва об'єкту</t>
  </si>
  <si>
    <t>Адреса</t>
  </si>
  <si>
    <t>Координати</t>
  </si>
  <si>
    <t>Адреса1</t>
  </si>
  <si>
    <t>Координати1</t>
  </si>
  <si>
    <t>Опис робіт</t>
  </si>
  <si>
    <t>Вартість</t>
  </si>
  <si>
    <t>Дата початку ремонту</t>
  </si>
  <si>
    <t>Дата закінчення ремонту</t>
  </si>
  <si>
    <t>Гарантія</t>
  </si>
  <si>
    <t>ID закупівлі</t>
  </si>
  <si>
    <t>Виконавець</t>
  </si>
  <si>
    <t>ЄДРПОУ виконавця</t>
  </si>
  <si>
    <t>Додаткова інформація</t>
  </si>
  <si>
    <t>роботи виконано</t>
  </si>
  <si>
    <t xml:space="preserve">Управління розвитку територій та благоустрою
Веприцького, Малоснітинського,
Великоснітинського, Фастівецького
старостинських округівФастівської  міської ради  
(Управління РТБ ФМР)
</t>
  </si>
  <si>
    <t>43914458</t>
  </si>
  <si>
    <t>МАЛЕ ПРИВАТНЕ ПІДПРИЄМСТВО "ЕНЕРГІЯ"</t>
  </si>
  <si>
    <t>Поточний ремонт вуличного освітлення  в с. Фастівець, Фастівський район, Київської області по вулиці Тхоржевського та вулиці Захисників України</t>
  </si>
  <si>
    <t xml:space="preserve"> Поточний ремонт вуличного освітлення  в с. Велика Снітинка, Фастівський район, Київської області по вулиці Київська та вулиці Ковпака</t>
  </si>
  <si>
    <t>Капітальний ремонт електромережі адміністративної будівлі Малоснітинського старостинського округу по вулиці Миру, 134, село Мала Снітинка, Фастівського району Київської області</t>
  </si>
  <si>
    <t>Проектно-кошторисні роботи: "Капітальний ремонт електричної мережі адміністративної будівлі Малоснітинського старостинського  округу по вулиці Миру, 134, села Мала Снітинка, Фастівського району Київської області</t>
  </si>
  <si>
    <t>ГОРОБЕЙ ДМИТРО АНАТОЛІЙОВИЧ</t>
  </si>
  <si>
    <t>2814118397</t>
  </si>
  <si>
    <t>вул. Тхоржевського, вул.Захисників України, с. Фастівець, Фастівський район, Київська область</t>
  </si>
  <si>
    <t>вул. Ковпака, вул.Київська, с.Велика Снітинка, Фастівський район, Київська область</t>
  </si>
  <si>
    <t>вул. Миру, 134, село Мала Снітинка, Фастівського району Київської області</t>
  </si>
  <si>
    <t>20600943</t>
  </si>
  <si>
    <t>Виготовлення проектно-кошторисної документації  (проектні, вишукувальні роботи) на об'єкт: "Будівництво поверхневого водовідведення за адресою: вулиця Миру, 123-142а в с. Мала Снітинка Фастівського р-ну Київської області"</t>
  </si>
  <si>
    <t>вулиця Миру, 123-142а в с. Мала Снітинка Фастівського р-ну Київської області</t>
  </si>
  <si>
    <t>ТОВАРИСТВО З ОБМЕЖЕНОЮ ВІДПОВІДАЛЬНІСТЮ «ЕЛІТ ПРОЕКТ ГРУП»</t>
  </si>
  <si>
    <t>44418585</t>
  </si>
  <si>
    <t>Послуги з Поточного ремонту дорожнього покриття по вулиці  Олександра Боженка в  селі Веприк 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</si>
  <si>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 Олександра Боженка,           село Веприк,  Фастівського району  Київської області</t>
  </si>
  <si>
    <t>ТОВАРИСТВО З ОБМЕЖЕНОЮ ВІДПОВІДАЛЬНІСТЮ "АВТОШЛЯХ 2020"</t>
  </si>
  <si>
    <t>43631567</t>
  </si>
  <si>
    <t>Послуги з Поточного ремонту дорожнього покриття по вулиці Покровська села Веприк 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</si>
  <si>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 Покровська,           село Веприк,  Фастівського району  Київської області</t>
  </si>
  <si>
    <t>Послуги з Поточного ремонту дорожнього покриття по провулку Стеценка  в селі Мала Офірна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</si>
  <si>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Стеценка, село Мала Офірна, Фастівського району, Київської області</t>
  </si>
  <si>
    <t>Послуги з Поточного ремонту дорожнього покриття по вулиці Прирічна села Веприк 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</si>
  <si>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 Прирічна,           село Веприк,  Фастівського району,  Київської області</t>
  </si>
  <si>
    <t>Послуги з Поточного ремонту дорожнього покриття по вулиці Калинова села Веприк 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</si>
  <si>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вул.Калинова,           село Веприк,  Фастівського району,  Київської області</t>
  </si>
  <si>
    <t>Послуги з Поточного ремонту дорожнього покриття по СТ "Зв'язківець"   в селі Мала Снітинка 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</si>
  <si>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СТ "Зв'язківець" село Мала Снітинка, Фастівського району, Київської області</t>
  </si>
  <si>
    <t>Послуги з Поточного ремонту дорожнього покриття по вулиці 8-го березня   в селі Велика Офірна 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</si>
  <si>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8-го березня   в село Велика Офірна,  Фастівського району,  Київської області</t>
  </si>
  <si>
    <t>Послуги з Поточного ремонту дорожнього покриття по вулиці Дружби  в селі Фастівець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</si>
  <si>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Дружби, с. Фастівець, Фастівського району,  Київської області</t>
  </si>
  <si>
    <t xml:space="preserve">Послуги з Поточного ремонту дорожнього покриття по провулку Центральний  в селі Велика Снітинка Фастівського району  Київської області (код ДК 021:2015 – 45230000-8 – Будівництво трубопроводів, ліній зв’язку та електропередач, шосе, доріг, </t>
  </si>
  <si>
    <t>вул. Центральна, с.Велика Снітинка, Фастівський район, Київська область</t>
  </si>
  <si>
    <t>Послуги з Поточного ремонту дорожнього покриття по вулиці Київська  в селі Велика Снітинка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</si>
  <si>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>вул. Київська, с.Велика Снітинка, Фастівський район, Київська область</t>
  </si>
  <si>
    <t xml:space="preserve">Послуги з Поточного ремонту дорожнього покриття по вулиці Тхоржевського в селі Фастівець Фастівського району  Київської області (код ДК 021:2015 – 45230000-8 – Будівництво трубопроводів, ліній зв’язку та електропередач, шосе, доріг, аеродромів і </t>
  </si>
  <si>
    <t>вул. Тхоржевського,  с. Фастівець, Фастівський район, Київська область</t>
  </si>
  <si>
    <t>Послуги з Поточного ремонту дорожнього покриття по вулиці Польова та пров. Незалежності  села Клехівка Фастівського району  Київської області (код ДК 021:2015 – 45230000-8 – Будівництво трубопроводів, ліній зв’язку та електропередач, шосе, доріг, аеродромів і залізничних доріг; вирівнювання поверхонь)</t>
  </si>
  <si>
    <t xml:space="preserve"> вул. Польова та пров. Незалежності  села Клехівка Фастівського району  Київської області</t>
  </si>
  <si>
    <t>частково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</si>
</sst>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₴_-;\-* #,##0.00_₴_-;_-* &quot;-&quot;??_₴_-;_-@_-"/>
    <numFmt numFmtId="165" formatCode="dd\.mm\.yyyy"/>
  </numFmts>
  <fonts count="10">
    <font>
      <sz val="11"/>
      <color indexed="8"/>
      <name val="Calibri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charset val="134"/>
    </font>
    <font>
      <sz val="10"/>
      <color rgb="FF333333"/>
      <name val="Arial"/>
      <family val="2"/>
      <charset val="204"/>
    </font>
    <font>
      <sz val="11"/>
      <color rgb="FF000000"/>
      <name val="Arial"/>
      <family val="2"/>
      <charset val="204"/>
    </font>
    <font>
      <u/>
      <sz val="9"/>
      <color rgb="FF1A73E8"/>
      <name val="Arial"/>
      <family val="2"/>
      <charset val="204"/>
    </font>
    <font>
      <sz val="10"/>
      <color rgb="FF000000"/>
      <name val="Calibri"/>
      <family val="2"/>
    </font>
    <font>
      <sz val="10"/>
      <color rgb="FF0000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 applyNumberFormat="0" applyFill="0" applyBorder="0" applyProtection="0"/>
    <xf numFmtId="164" fontId="3" fillId="0" borderId="0" applyFont="0" applyFill="0" applyBorder="0" applyAlignment="0" applyProtection="0"/>
    <xf numFmtId="0" fontId="4" fillId="0" borderId="0" applyNumberFormat="0" applyFill="0" applyBorder="0" applyProtection="0"/>
    <xf numFmtId="0" fontId="1" fillId="0" borderId="0" applyNumberFormat="0" applyFill="0" applyBorder="0" applyProtection="0"/>
  </cellStyleXfs>
  <cellXfs count="53">
    <xf numFmtId="0" fontId="0" fillId="0" borderId="0" xfId="0" applyFont="1" applyAlignment="1"/>
    <xf numFmtId="0" fontId="0" fillId="0" borderId="0" xfId="0" applyNumberFormat="1" applyFont="1" applyFill="1" applyAlignment="1"/>
    <xf numFmtId="0" fontId="0" fillId="0" borderId="0" xfId="0" applyNumberFormat="1" applyFont="1" applyFill="1" applyBorder="1" applyAlignment="1"/>
    <xf numFmtId="0" fontId="1" fillId="0" borderId="1" xfId="0" applyFont="1" applyBorder="1" applyAlignment="1"/>
    <xf numFmtId="0" fontId="1" fillId="0" borderId="1" xfId="0" applyFont="1" applyBorder="1"/>
    <xf numFmtId="0" fontId="1" fillId="2" borderId="1" xfId="0" applyFont="1" applyFill="1" applyBorder="1"/>
    <xf numFmtId="0" fontId="1" fillId="2" borderId="1" xfId="0" applyNumberFormat="1" applyFont="1" applyFill="1" applyBorder="1" applyAlignment="1">
      <alignment horizontal="center" wrapText="1"/>
    </xf>
    <xf numFmtId="49" fontId="1" fillId="2" borderId="2" xfId="0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wrapText="1"/>
    </xf>
    <xf numFmtId="0" fontId="0" fillId="0" borderId="1" xfId="0" applyNumberFormat="1" applyFont="1" applyFill="1" applyBorder="1" applyAlignment="1">
      <alignment wrapText="1"/>
    </xf>
    <xf numFmtId="14" fontId="0" fillId="0" borderId="1" xfId="0" applyNumberFormat="1" applyFont="1" applyFill="1" applyBorder="1" applyAlignment="1">
      <alignment wrapText="1"/>
    </xf>
    <xf numFmtId="0" fontId="4" fillId="0" borderId="1" xfId="2" applyNumberFormat="1" applyFont="1" applyFill="1" applyBorder="1" applyAlignment="1">
      <alignment wrapText="1"/>
    </xf>
    <xf numFmtId="0" fontId="4" fillId="0" borderId="3" xfId="2" applyNumberFormat="1" applyFont="1" applyFill="1" applyBorder="1" applyAlignment="1">
      <alignment wrapText="1"/>
    </xf>
    <xf numFmtId="14" fontId="1" fillId="0" borderId="1" xfId="0" applyNumberFormat="1" applyFont="1" applyBorder="1" applyAlignment="1"/>
    <xf numFmtId="0" fontId="5" fillId="0" borderId="0" xfId="0" applyFont="1" applyAlignment="1">
      <alignment wrapText="1"/>
    </xf>
    <xf numFmtId="0" fontId="5" fillId="0" borderId="1" xfId="0" applyFont="1" applyBorder="1" applyAlignment="1">
      <alignment wrapText="1"/>
    </xf>
    <xf numFmtId="0" fontId="5" fillId="0" borderId="3" xfId="0" applyFont="1" applyBorder="1" applyAlignment="1">
      <alignment wrapText="1"/>
    </xf>
    <xf numFmtId="14" fontId="0" fillId="0" borderId="3" xfId="0" applyNumberFormat="1" applyFont="1" applyFill="1" applyBorder="1" applyAlignment="1">
      <alignment wrapText="1"/>
    </xf>
    <xf numFmtId="0" fontId="1" fillId="0" borderId="3" xfId="0" applyNumberFormat="1" applyFont="1" applyFill="1" applyBorder="1" applyAlignment="1">
      <alignment wrapText="1"/>
    </xf>
    <xf numFmtId="14" fontId="1" fillId="0" borderId="2" xfId="0" applyNumberFormat="1" applyFont="1" applyBorder="1" applyAlignment="1"/>
    <xf numFmtId="14" fontId="0" fillId="0" borderId="2" xfId="0" applyNumberFormat="1" applyFont="1" applyFill="1" applyBorder="1" applyAlignment="1">
      <alignment wrapText="1"/>
    </xf>
    <xf numFmtId="0" fontId="1" fillId="0" borderId="2" xfId="0" applyNumberFormat="1" applyFont="1" applyFill="1" applyBorder="1" applyAlignment="1">
      <alignment wrapText="1"/>
    </xf>
    <xf numFmtId="0" fontId="4" fillId="0" borderId="2" xfId="2" applyNumberFormat="1" applyFont="1" applyFill="1" applyBorder="1" applyAlignment="1">
      <alignment wrapText="1"/>
    </xf>
    <xf numFmtId="0" fontId="5" fillId="0" borderId="1" xfId="0" applyFont="1" applyBorder="1" applyAlignment="1"/>
    <xf numFmtId="4" fontId="5" fillId="0" borderId="3" xfId="0" applyNumberFormat="1" applyFont="1" applyBorder="1" applyAlignment="1"/>
    <xf numFmtId="4" fontId="1" fillId="0" borderId="1" xfId="0" applyNumberFormat="1" applyFont="1" applyBorder="1" applyAlignment="1">
      <alignment wrapText="1"/>
    </xf>
    <xf numFmtId="0" fontId="0" fillId="0" borderId="1" xfId="0" applyNumberFormat="1" applyFont="1" applyFill="1" applyBorder="1" applyAlignment="1"/>
    <xf numFmtId="14" fontId="0" fillId="0" borderId="1" xfId="0" applyNumberFormat="1" applyFont="1" applyFill="1" applyBorder="1" applyAlignment="1"/>
    <xf numFmtId="0" fontId="5" fillId="0" borderId="1" xfId="0" applyFont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wrapText="1"/>
    </xf>
    <xf numFmtId="0" fontId="7" fillId="0" borderId="1" xfId="0" applyFont="1" applyBorder="1" applyAlignment="1">
      <alignment wrapText="1"/>
    </xf>
    <xf numFmtId="14" fontId="2" fillId="0" borderId="1" xfId="0" applyNumberFormat="1" applyFont="1" applyFill="1" applyBorder="1" applyAlignment="1">
      <alignment horizontal="center" wrapText="1"/>
    </xf>
    <xf numFmtId="0" fontId="0" fillId="0" borderId="1" xfId="0" applyNumberFormat="1" applyFont="1" applyFill="1" applyBorder="1" applyAlignment="1">
      <alignment horizontal="center"/>
    </xf>
    <xf numFmtId="0" fontId="0" fillId="0" borderId="1" xfId="0" applyNumberFormat="1" applyFont="1" applyFill="1" applyBorder="1" applyAlignment="1">
      <alignment horizontal="center" wrapText="1"/>
    </xf>
    <xf numFmtId="49" fontId="6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left" wrapText="1"/>
    </xf>
    <xf numFmtId="0" fontId="8" fillId="0" borderId="0" xfId="0" applyFont="1"/>
    <xf numFmtId="0" fontId="8" fillId="0" borderId="0" xfId="0" applyFont="1" applyAlignment="1">
      <alignment wrapText="1"/>
    </xf>
    <xf numFmtId="0" fontId="9" fillId="0" borderId="0" xfId="0" applyFont="1"/>
    <xf numFmtId="0" fontId="9" fillId="0" borderId="1" xfId="0" applyFont="1" applyBorder="1"/>
    <xf numFmtId="4" fontId="8" fillId="0" borderId="0" xfId="0" applyNumberFormat="1" applyFont="1"/>
    <xf numFmtId="165" fontId="8" fillId="0" borderId="1" xfId="0" applyNumberFormat="1" applyFont="1" applyBorder="1"/>
    <xf numFmtId="4" fontId="8" fillId="0" borderId="1" xfId="0" applyNumberFormat="1" applyFont="1" applyBorder="1"/>
    <xf numFmtId="0" fontId="8" fillId="0" borderId="1" xfId="0" applyFont="1" applyBorder="1" applyAlignment="1">
      <alignment wrapText="1"/>
    </xf>
    <xf numFmtId="0" fontId="8" fillId="0" borderId="1" xfId="0" applyFont="1" applyBorder="1"/>
    <xf numFmtId="0" fontId="0" fillId="0" borderId="3" xfId="0" applyNumberFormat="1" applyFont="1" applyFill="1" applyBorder="1" applyAlignment="1">
      <alignment wrapText="1"/>
    </xf>
    <xf numFmtId="14" fontId="0" fillId="0" borderId="3" xfId="0" applyNumberFormat="1" applyFont="1" applyFill="1" applyBorder="1" applyAlignment="1"/>
    <xf numFmtId="0" fontId="1" fillId="2" borderId="3" xfId="0" applyNumberFormat="1" applyFont="1" applyFill="1" applyBorder="1" applyAlignment="1">
      <alignment horizontal="center" wrapText="1"/>
    </xf>
    <xf numFmtId="0" fontId="0" fillId="0" borderId="3" xfId="0" applyNumberFormat="1" applyFont="1" applyFill="1" applyBorder="1" applyAlignment="1">
      <alignment horizontal="center" wrapText="1"/>
    </xf>
    <xf numFmtId="0" fontId="2" fillId="2" borderId="3" xfId="0" applyNumberFormat="1" applyFont="1" applyFill="1" applyBorder="1" applyAlignment="1">
      <alignment horizontal="left" wrapText="1"/>
    </xf>
    <xf numFmtId="0" fontId="0" fillId="0" borderId="3" xfId="0" applyNumberFormat="1" applyFont="1" applyFill="1" applyBorder="1" applyAlignment="1"/>
    <xf numFmtId="49" fontId="6" fillId="0" borderId="3" xfId="0" applyNumberFormat="1" applyFont="1" applyBorder="1" applyAlignment="1">
      <alignment horizontal="center"/>
    </xf>
    <xf numFmtId="0" fontId="1" fillId="0" borderId="1" xfId="2" applyNumberFormat="1" applyFont="1" applyFill="1" applyBorder="1" applyAlignment="1">
      <alignment wrapText="1"/>
    </xf>
  </cellXfs>
  <cellStyles count="4">
    <cellStyle name="Звичайний 2" xfId="2"/>
    <cellStyle name="Звичайний 3" xfId="3"/>
    <cellStyle name="Обычный" xfId="0" builtinId="0"/>
    <cellStyle name="Фінансовий 7" xfId="1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333333"/>
      <rgbColor rgb="00AAAAAA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Тема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Тема Offic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Тема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y.zakupivli.pro/remote/dispatcher/state_purchase_view/52923010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my.zakupivli.pro/remote/dispatcher/state_purchase_view/56157116" TargetMode="External"/><Relationship Id="rId7" Type="http://schemas.openxmlformats.org/officeDocument/2006/relationships/hyperlink" Target="https://my.zakupivli.pro/remote/dispatcher/state_purchase_view/53177993" TargetMode="External"/><Relationship Id="rId12" Type="http://schemas.openxmlformats.org/officeDocument/2006/relationships/hyperlink" Target="https://my.zakupivli.pro/remote/dispatcher/state_purchase_view/52922080" TargetMode="External"/><Relationship Id="rId2" Type="http://schemas.openxmlformats.org/officeDocument/2006/relationships/hyperlink" Target="https://my.zakupivli.pro/remote/dispatcher/state_purchase_view/56159239" TargetMode="External"/><Relationship Id="rId1" Type="http://schemas.openxmlformats.org/officeDocument/2006/relationships/hyperlink" Target="https://my.zakupivli.pro/remote/dispatcher/state_purchase_view/56160753" TargetMode="External"/><Relationship Id="rId6" Type="http://schemas.openxmlformats.org/officeDocument/2006/relationships/hyperlink" Target="https://my.zakupivli.pro/remote/dispatcher/state_purchase_view/53178295" TargetMode="External"/><Relationship Id="rId11" Type="http://schemas.openxmlformats.org/officeDocument/2006/relationships/hyperlink" Target="https://my.zakupivli.pro/remote/dispatcher/state_purchase_view/52922460" TargetMode="External"/><Relationship Id="rId5" Type="http://schemas.openxmlformats.org/officeDocument/2006/relationships/hyperlink" Target="https://my.zakupivli.pro/remote/dispatcher/state_purchase_view/53178718" TargetMode="External"/><Relationship Id="rId10" Type="http://schemas.openxmlformats.org/officeDocument/2006/relationships/hyperlink" Target="https://my.zakupivli.pro/remote/dispatcher/state_purchase_view/52922647" TargetMode="External"/><Relationship Id="rId4" Type="http://schemas.openxmlformats.org/officeDocument/2006/relationships/hyperlink" Target="https://my.zakupivli.pro/remote/dispatcher/state_purchase_view/55977675" TargetMode="External"/><Relationship Id="rId9" Type="http://schemas.openxmlformats.org/officeDocument/2006/relationships/hyperlink" Target="https://my.zakupivli.pro/remote/dispatcher/state_purchase_view/529228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showGridLines="0" tabSelected="1" zoomScale="80" zoomScaleNormal="80" workbookViewId="0">
      <selection activeCell="W6" sqref="W6"/>
    </sheetView>
  </sheetViews>
  <sheetFormatPr defaultColWidth="8.85546875" defaultRowHeight="15"/>
  <cols>
    <col min="1" max="1" width="31.28515625" style="1" bestFit="1" customWidth="1"/>
    <col min="2" max="2" width="17.28515625" style="1" bestFit="1" customWidth="1"/>
    <col min="3" max="3" width="37" style="1" customWidth="1"/>
    <col min="4" max="4" width="19.5703125" style="1" customWidth="1"/>
    <col min="5" max="5" width="23.85546875" style="1" customWidth="1"/>
    <col min="6" max="6" width="20.28515625" style="1" customWidth="1"/>
    <col min="7" max="7" width="24.42578125" style="1" customWidth="1"/>
    <col min="8" max="8" width="22.42578125" style="1" customWidth="1"/>
    <col min="9" max="9" width="12" style="1" customWidth="1"/>
    <col min="10" max="10" width="12.28515625" style="1" customWidth="1"/>
    <col min="11" max="11" width="13.42578125" style="1" customWidth="1"/>
    <col min="12" max="12" width="10.85546875" style="1" bestFit="1" customWidth="1"/>
    <col min="13" max="13" width="24.7109375" style="1" customWidth="1"/>
    <col min="14" max="14" width="30.85546875" style="1" customWidth="1"/>
    <col min="15" max="15" width="16.140625" style="1" bestFit="1" customWidth="1"/>
    <col min="16" max="16" width="21.42578125" style="1" bestFit="1" customWidth="1"/>
    <col min="17" max="16384" width="8.85546875" style="1"/>
  </cols>
  <sheetData>
    <row r="1" spans="1:16" s="2" customFormat="1" ht="14.25" customHeight="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4" t="s">
        <v>7</v>
      </c>
      <c r="I1" s="5" t="s">
        <v>8</v>
      </c>
      <c r="J1" s="5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ht="170.25" customHeight="1">
      <c r="A2" s="6" t="s">
        <v>17</v>
      </c>
      <c r="B2" s="29" t="s">
        <v>18</v>
      </c>
      <c r="C2" s="37" t="s">
        <v>20</v>
      </c>
      <c r="D2" s="35" t="s">
        <v>26</v>
      </c>
      <c r="E2" s="30"/>
      <c r="F2" s="35" t="s">
        <v>26</v>
      </c>
      <c r="G2" s="37"/>
      <c r="H2" s="43" t="s">
        <v>20</v>
      </c>
      <c r="I2" s="42">
        <v>189471</v>
      </c>
      <c r="J2" s="41">
        <v>45646</v>
      </c>
      <c r="K2" s="31">
        <v>45649</v>
      </c>
      <c r="L2" s="9"/>
      <c r="M2" s="39" t="str">
        <f>HYPERLINK("https://my.zakupivli.pro/remote/dispatcher/state_purchase_view/56160753", "UA-2024-12-25-002336-a")</f>
        <v>UA-2024-12-25-002336-a</v>
      </c>
      <c r="N2" s="44" t="s">
        <v>24</v>
      </c>
      <c r="O2" s="44" t="s">
        <v>25</v>
      </c>
      <c r="P2" s="11" t="s">
        <v>16</v>
      </c>
    </row>
    <row r="3" spans="1:16" ht="165" customHeight="1">
      <c r="A3" s="6" t="s">
        <v>17</v>
      </c>
      <c r="B3" s="7" t="s">
        <v>18</v>
      </c>
      <c r="C3" s="15" t="s">
        <v>21</v>
      </c>
      <c r="D3" s="8" t="s">
        <v>27</v>
      </c>
      <c r="E3" s="8"/>
      <c r="F3" s="8" t="s">
        <v>27</v>
      </c>
      <c r="G3" s="8"/>
      <c r="H3" s="15" t="s">
        <v>21</v>
      </c>
      <c r="I3" s="40">
        <v>189982</v>
      </c>
      <c r="J3" s="41">
        <v>45646</v>
      </c>
      <c r="K3" s="17">
        <v>45648</v>
      </c>
      <c r="L3" s="18"/>
      <c r="M3" s="39" t="str">
        <f>HYPERLINK("https://my.zakupivli.pro/remote/dispatcher/state_purchase_view/56159239", "UA-2024-12-25-001542-a")</f>
        <v>UA-2024-12-25-001542-a</v>
      </c>
      <c r="N3" s="44" t="s">
        <v>24</v>
      </c>
      <c r="O3" s="44" t="s">
        <v>25</v>
      </c>
      <c r="P3" s="12" t="s">
        <v>16</v>
      </c>
    </row>
    <row r="4" spans="1:16" ht="165" customHeight="1">
      <c r="A4" s="6" t="s">
        <v>17</v>
      </c>
      <c r="B4" s="7" t="s">
        <v>18</v>
      </c>
      <c r="C4" s="37" t="s">
        <v>22</v>
      </c>
      <c r="D4" s="8" t="s">
        <v>28</v>
      </c>
      <c r="E4" s="8"/>
      <c r="F4" s="8" t="s">
        <v>28</v>
      </c>
      <c r="G4" s="8"/>
      <c r="H4" s="37" t="s">
        <v>22</v>
      </c>
      <c r="I4" s="23">
        <v>82892.66</v>
      </c>
      <c r="J4" s="13">
        <v>45646</v>
      </c>
      <c r="K4" s="10">
        <v>45649</v>
      </c>
      <c r="L4" s="8"/>
      <c r="M4" s="39" t="str">
        <f>HYPERLINK("https://my.zakupivli.pro/remote/dispatcher/state_purchase_view/56157116", "UA-2024-12-25-000570-a")</f>
        <v>UA-2024-12-25-000570-a</v>
      </c>
      <c r="N4" s="44" t="s">
        <v>24</v>
      </c>
      <c r="O4" s="44" t="s">
        <v>25</v>
      </c>
      <c r="P4" s="11" t="s">
        <v>16</v>
      </c>
    </row>
    <row r="5" spans="1:16" ht="183.75" customHeight="1">
      <c r="A5" s="6" t="s">
        <v>17</v>
      </c>
      <c r="B5" s="7" t="s">
        <v>18</v>
      </c>
      <c r="C5" s="15" t="s">
        <v>23</v>
      </c>
      <c r="D5" s="8" t="s">
        <v>28</v>
      </c>
      <c r="E5" s="8"/>
      <c r="F5" s="8" t="s">
        <v>28</v>
      </c>
      <c r="G5" s="8"/>
      <c r="H5" s="15" t="s">
        <v>23</v>
      </c>
      <c r="I5" s="24">
        <v>37226.339999999997</v>
      </c>
      <c r="J5" s="19">
        <v>45645</v>
      </c>
      <c r="K5" s="20">
        <v>45646</v>
      </c>
      <c r="L5" s="21"/>
      <c r="M5" s="38" t="str">
        <f>HYPERLINK("https://my.zakupivli.pro/remote/dispatcher/state_purchase_view/55977675", "UA-2024-12-19-017223-a")</f>
        <v>UA-2024-12-19-017223-a</v>
      </c>
      <c r="N5" s="15" t="s">
        <v>19</v>
      </c>
      <c r="O5" s="34" t="s">
        <v>29</v>
      </c>
      <c r="P5" s="22" t="s">
        <v>16</v>
      </c>
    </row>
    <row r="6" spans="1:16" ht="165" customHeight="1">
      <c r="A6" s="6" t="s">
        <v>17</v>
      </c>
      <c r="B6" s="7" t="s">
        <v>18</v>
      </c>
      <c r="C6" s="15" t="s">
        <v>30</v>
      </c>
      <c r="D6" s="8" t="s">
        <v>31</v>
      </c>
      <c r="E6" s="8"/>
      <c r="F6" s="8" t="s">
        <v>31</v>
      </c>
      <c r="G6" s="8"/>
      <c r="H6" s="15" t="s">
        <v>30</v>
      </c>
      <c r="I6" s="42">
        <v>199177.34</v>
      </c>
      <c r="J6" s="13">
        <v>45588</v>
      </c>
      <c r="K6" s="10"/>
      <c r="L6" s="8"/>
      <c r="M6" s="39" t="str">
        <f>HYPERLINK("https://my.zakupivli.pro/remote/dispatcher/state_purchase_view/54236071", "UA-2024-10-23-012221-a")</f>
        <v>UA-2024-10-23-012221-a</v>
      </c>
      <c r="N6" s="15" t="s">
        <v>32</v>
      </c>
      <c r="O6" s="44" t="s">
        <v>33</v>
      </c>
      <c r="P6" s="52" t="s">
        <v>60</v>
      </c>
    </row>
    <row r="7" spans="1:16" ht="165" customHeight="1">
      <c r="A7" s="6" t="s">
        <v>17</v>
      </c>
      <c r="B7" s="7" t="s">
        <v>18</v>
      </c>
      <c r="C7" s="15" t="s">
        <v>34</v>
      </c>
      <c r="D7" s="8" t="s">
        <v>35</v>
      </c>
      <c r="E7" s="8"/>
      <c r="F7" s="8" t="s">
        <v>35</v>
      </c>
      <c r="G7" s="8"/>
      <c r="H7" s="15" t="s">
        <v>34</v>
      </c>
      <c r="I7" s="40">
        <v>42911.64</v>
      </c>
      <c r="J7" s="13">
        <v>45569</v>
      </c>
      <c r="K7" s="10">
        <v>45572</v>
      </c>
      <c r="L7" s="8"/>
      <c r="M7" s="39" t="str">
        <f>HYPERLINK("https://my.zakupivli.pro/remote/dispatcher/state_purchase_view/53772444", "UA-2024-10-04-002401-a")</f>
        <v>UA-2024-10-04-002401-a</v>
      </c>
      <c r="N7" s="15" t="s">
        <v>36</v>
      </c>
      <c r="O7" s="36" t="s">
        <v>37</v>
      </c>
      <c r="P7" s="11" t="s">
        <v>16</v>
      </c>
    </row>
    <row r="8" spans="1:16" ht="165" customHeight="1">
      <c r="A8" s="6" t="s">
        <v>17</v>
      </c>
      <c r="B8" s="7" t="s">
        <v>18</v>
      </c>
      <c r="C8" s="15" t="s">
        <v>38</v>
      </c>
      <c r="D8" s="8" t="s">
        <v>39</v>
      </c>
      <c r="E8" s="8"/>
      <c r="F8" s="8" t="s">
        <v>39</v>
      </c>
      <c r="G8" s="8"/>
      <c r="H8" s="14" t="s">
        <v>38</v>
      </c>
      <c r="I8" s="25">
        <v>138605.56</v>
      </c>
      <c r="J8" s="13">
        <v>45558</v>
      </c>
      <c r="K8" s="10">
        <v>45562</v>
      </c>
      <c r="L8" s="8"/>
      <c r="M8" s="38" t="str">
        <f>HYPERLINK("https://my.zakupivli.pro/remote/dispatcher/state_purchase_view/53507133", "UA-2024-09-23-008649-a")</f>
        <v>UA-2024-09-23-008649-a</v>
      </c>
      <c r="N8" s="15" t="s">
        <v>36</v>
      </c>
      <c r="O8" s="34" t="s">
        <v>37</v>
      </c>
      <c r="P8" s="11" t="s">
        <v>16</v>
      </c>
    </row>
    <row r="9" spans="1:16" ht="165" customHeight="1">
      <c r="A9" s="6" t="s">
        <v>17</v>
      </c>
      <c r="B9" s="7" t="s">
        <v>18</v>
      </c>
      <c r="C9" s="15" t="s">
        <v>40</v>
      </c>
      <c r="D9" s="8" t="s">
        <v>41</v>
      </c>
      <c r="E9" s="8"/>
      <c r="F9" s="8" t="s">
        <v>41</v>
      </c>
      <c r="G9" s="8"/>
      <c r="H9" s="15" t="s">
        <v>40</v>
      </c>
      <c r="I9" s="40">
        <v>109916.21</v>
      </c>
      <c r="J9" s="27">
        <v>45544</v>
      </c>
      <c r="K9" s="10">
        <v>45547</v>
      </c>
      <c r="L9" s="8"/>
      <c r="M9" s="39" t="str">
        <f>HYPERLINK("https://my.zakupivli.pro/remote/dispatcher/state_purchase_view/53178718", "UA-2024-09-09-007730-a")</f>
        <v>UA-2024-09-09-007730-a</v>
      </c>
      <c r="N9" s="15" t="s">
        <v>36</v>
      </c>
      <c r="O9" s="34" t="s">
        <v>37</v>
      </c>
      <c r="P9" s="11" t="s">
        <v>16</v>
      </c>
    </row>
    <row r="10" spans="1:16" ht="165" customHeight="1">
      <c r="A10" s="9" t="s">
        <v>17</v>
      </c>
      <c r="B10" s="32">
        <v>43914458</v>
      </c>
      <c r="C10" s="14" t="s">
        <v>42</v>
      </c>
      <c r="D10" s="8" t="s">
        <v>43</v>
      </c>
      <c r="E10" s="26"/>
      <c r="F10" s="8" t="s">
        <v>43</v>
      </c>
      <c r="G10" s="26"/>
      <c r="H10" s="15" t="s">
        <v>42</v>
      </c>
      <c r="I10" s="42">
        <v>105737.2</v>
      </c>
      <c r="J10" s="27">
        <v>45558</v>
      </c>
      <c r="K10" s="27">
        <v>45561</v>
      </c>
      <c r="L10" s="26"/>
      <c r="M10" s="38" t="str">
        <f>HYPERLINK("https://my.zakupivli.pro/remote/dispatcher/state_purchase_view/53506735", "UA-2024-09-23-008411-a")</f>
        <v>UA-2024-09-23-008411-a</v>
      </c>
      <c r="N10" s="15" t="s">
        <v>36</v>
      </c>
      <c r="O10" s="34" t="s">
        <v>37</v>
      </c>
      <c r="P10" s="11" t="s">
        <v>16</v>
      </c>
    </row>
    <row r="11" spans="1:16" ht="165" customHeight="1">
      <c r="A11" s="6" t="s">
        <v>17</v>
      </c>
      <c r="B11" s="33">
        <v>43914458</v>
      </c>
      <c r="C11" s="8" t="s">
        <v>44</v>
      </c>
      <c r="D11" s="8" t="s">
        <v>45</v>
      </c>
      <c r="E11" s="9"/>
      <c r="F11" s="8" t="s">
        <v>45</v>
      </c>
      <c r="G11" s="9"/>
      <c r="H11" s="8" t="s">
        <v>44</v>
      </c>
      <c r="I11" s="40">
        <v>105595.67</v>
      </c>
      <c r="J11" s="27">
        <v>45558</v>
      </c>
      <c r="K11" s="10">
        <v>45561</v>
      </c>
      <c r="L11" s="9"/>
      <c r="M11" s="39" t="str">
        <f>HYPERLINK("https://my.zakupivli.pro/remote/dispatcher/state_purchase_view/53505972", "UA-2024-09-23-008108-a")</f>
        <v>UA-2024-09-23-008108-a</v>
      </c>
      <c r="N11" s="15" t="s">
        <v>36</v>
      </c>
      <c r="O11" s="34" t="s">
        <v>37</v>
      </c>
      <c r="P11" s="11" t="s">
        <v>16</v>
      </c>
    </row>
    <row r="12" spans="1:16" ht="165" customHeight="1">
      <c r="A12" s="6" t="s">
        <v>17</v>
      </c>
      <c r="B12" s="33">
        <v>43914458</v>
      </c>
      <c r="C12" s="28" t="s">
        <v>46</v>
      </c>
      <c r="D12" s="8" t="s">
        <v>47</v>
      </c>
      <c r="E12" s="9"/>
      <c r="F12" s="8" t="s">
        <v>47</v>
      </c>
      <c r="G12" s="9"/>
      <c r="H12" s="28" t="s">
        <v>46</v>
      </c>
      <c r="I12" s="42">
        <v>108941.64</v>
      </c>
      <c r="J12" s="27">
        <v>45544</v>
      </c>
      <c r="K12" s="10">
        <v>45547</v>
      </c>
      <c r="L12" s="9"/>
      <c r="M12" s="39" t="str">
        <f>HYPERLINK("https://my.zakupivli.pro/remote/dispatcher/state_purchase_view/53178295", "UA-2024-09-09-007587-a")</f>
        <v>UA-2024-09-09-007587-a</v>
      </c>
      <c r="N12" s="15" t="s">
        <v>36</v>
      </c>
      <c r="O12" s="34" t="s">
        <v>37</v>
      </c>
      <c r="P12" s="11" t="s">
        <v>16</v>
      </c>
    </row>
    <row r="13" spans="1:16" ht="123" customHeight="1">
      <c r="A13" s="6" t="s">
        <v>17</v>
      </c>
      <c r="B13" s="33">
        <v>43914458</v>
      </c>
      <c r="C13" s="14" t="s">
        <v>48</v>
      </c>
      <c r="D13" s="8" t="s">
        <v>49</v>
      </c>
      <c r="E13" s="9"/>
      <c r="F13" s="8" t="s">
        <v>49</v>
      </c>
      <c r="G13" s="9"/>
      <c r="H13" s="14" t="s">
        <v>48</v>
      </c>
      <c r="I13" s="42">
        <v>109887.62</v>
      </c>
      <c r="J13" s="27">
        <v>45544</v>
      </c>
      <c r="K13" s="10">
        <v>45546</v>
      </c>
      <c r="L13" s="9"/>
      <c r="M13" s="39" t="str">
        <f>HYPERLINK("https://my.zakupivli.pro/remote/dispatcher/state_purchase_view/53177993", "UA-2024-09-09-007391-a")</f>
        <v>UA-2024-09-09-007391-a</v>
      </c>
      <c r="N13" s="15" t="s">
        <v>36</v>
      </c>
      <c r="O13" s="34" t="s">
        <v>37</v>
      </c>
      <c r="P13" s="11" t="s">
        <v>16</v>
      </c>
    </row>
    <row r="14" spans="1:16" ht="147" customHeight="1">
      <c r="A14" s="6" t="s">
        <v>17</v>
      </c>
      <c r="B14" s="33">
        <v>43914458</v>
      </c>
      <c r="C14" s="18" t="s">
        <v>50</v>
      </c>
      <c r="D14" s="18" t="s">
        <v>51</v>
      </c>
      <c r="E14" s="45"/>
      <c r="F14" s="18" t="s">
        <v>51</v>
      </c>
      <c r="G14" s="45"/>
      <c r="H14" s="45" t="s">
        <v>50</v>
      </c>
      <c r="I14" s="40">
        <v>49999.5</v>
      </c>
      <c r="J14" s="46">
        <v>45531</v>
      </c>
      <c r="K14" s="17">
        <v>45533</v>
      </c>
      <c r="L14" s="45"/>
      <c r="M14" s="39" t="str">
        <f>HYPERLINK("https://my.zakupivli.pro/remote/dispatcher/state_purchase_view/52923010", "UA-2024-08-27-000915-a")</f>
        <v>UA-2024-08-27-000915-a</v>
      </c>
      <c r="N14" s="45" t="s">
        <v>36</v>
      </c>
      <c r="O14" s="34" t="s">
        <v>37</v>
      </c>
      <c r="P14" s="11" t="s">
        <v>16</v>
      </c>
    </row>
    <row r="15" spans="1:16" ht="195">
      <c r="A15" s="6" t="s">
        <v>17</v>
      </c>
      <c r="B15" s="33">
        <v>43914458</v>
      </c>
      <c r="C15" s="9" t="s">
        <v>52</v>
      </c>
      <c r="D15" s="8" t="s">
        <v>53</v>
      </c>
      <c r="E15" s="26"/>
      <c r="F15" s="8" t="s">
        <v>53</v>
      </c>
      <c r="G15" s="26"/>
      <c r="H15" s="9" t="s">
        <v>52</v>
      </c>
      <c r="I15" s="26">
        <v>150997.19</v>
      </c>
      <c r="J15" s="46">
        <v>45531</v>
      </c>
      <c r="K15" s="27">
        <v>45534</v>
      </c>
      <c r="L15" s="26"/>
      <c r="M15" s="38" t="str">
        <f>HYPERLINK("https://my.zakupivli.pro/remote/dispatcher/state_purchase_view/52922812", "UA-2024-08-27-000822-a")</f>
        <v>UA-2024-08-27-000822-a</v>
      </c>
      <c r="N15" s="15" t="s">
        <v>36</v>
      </c>
      <c r="O15" s="34" t="s">
        <v>37</v>
      </c>
      <c r="P15" s="11" t="s">
        <v>16</v>
      </c>
    </row>
    <row r="16" spans="1:16" ht="255">
      <c r="A16" s="6" t="s">
        <v>17</v>
      </c>
      <c r="B16" s="33">
        <v>43914458</v>
      </c>
      <c r="C16" s="9" t="s">
        <v>54</v>
      </c>
      <c r="D16" s="8" t="s">
        <v>55</v>
      </c>
      <c r="E16" s="26"/>
      <c r="F16" s="8" t="s">
        <v>55</v>
      </c>
      <c r="G16" s="26"/>
      <c r="H16" s="9" t="s">
        <v>54</v>
      </c>
      <c r="I16" s="26">
        <v>198999.65</v>
      </c>
      <c r="J16" s="46">
        <v>45531</v>
      </c>
      <c r="K16" s="27">
        <v>45533</v>
      </c>
      <c r="L16" s="26"/>
      <c r="M16" s="39" t="str">
        <f>HYPERLINK("https://my.zakupivli.pro/remote/dispatcher/state_purchase_view/52922647", "UA-2024-08-27-000745-a")</f>
        <v>UA-2024-08-27-000745-a</v>
      </c>
      <c r="N16" s="15" t="s">
        <v>36</v>
      </c>
      <c r="O16" s="34" t="s">
        <v>37</v>
      </c>
      <c r="P16" s="11" t="s">
        <v>16</v>
      </c>
    </row>
    <row r="17" spans="1:16" ht="210">
      <c r="A17" s="47" t="s">
        <v>17</v>
      </c>
      <c r="B17" s="48">
        <v>43914458</v>
      </c>
      <c r="C17" s="45" t="s">
        <v>56</v>
      </c>
      <c r="D17" s="49" t="s">
        <v>57</v>
      </c>
      <c r="E17" s="50"/>
      <c r="F17" s="49" t="s">
        <v>57</v>
      </c>
      <c r="G17" s="50"/>
      <c r="H17" s="45" t="s">
        <v>56</v>
      </c>
      <c r="I17" s="50">
        <v>179994.86</v>
      </c>
      <c r="J17" s="46">
        <v>45531</v>
      </c>
      <c r="K17" s="46">
        <v>45533</v>
      </c>
      <c r="L17" s="50"/>
      <c r="M17" s="38" t="str">
        <f>HYPERLINK("https://my.zakupivli.pro/remote/dispatcher/state_purchase_view/52922460", "UA-2024-08-27-000676-a")</f>
        <v>UA-2024-08-27-000676-a</v>
      </c>
      <c r="N17" s="16" t="s">
        <v>36</v>
      </c>
      <c r="O17" s="51" t="s">
        <v>37</v>
      </c>
      <c r="P17" s="12" t="s">
        <v>16</v>
      </c>
    </row>
    <row r="18" spans="1:16" ht="270">
      <c r="A18" s="6" t="s">
        <v>17</v>
      </c>
      <c r="B18" s="33">
        <v>43914458</v>
      </c>
      <c r="C18" s="8" t="s">
        <v>58</v>
      </c>
      <c r="D18" s="8" t="s">
        <v>59</v>
      </c>
      <c r="E18" s="26"/>
      <c r="F18" s="8" t="s">
        <v>59</v>
      </c>
      <c r="G18" s="26"/>
      <c r="H18" s="9" t="s">
        <v>58</v>
      </c>
      <c r="I18" s="26">
        <v>119991.79</v>
      </c>
      <c r="J18" s="27">
        <v>45531</v>
      </c>
      <c r="K18" s="27">
        <v>45534</v>
      </c>
      <c r="L18" s="26"/>
      <c r="M18" s="39" t="str">
        <f>HYPERLINK("https://my.zakupivli.pro/remote/dispatcher/state_purchase_view/52922080", "UA-2024-08-27-000520-a")</f>
        <v>UA-2024-08-27-000520-a</v>
      </c>
      <c r="N18" s="15" t="s">
        <v>36</v>
      </c>
      <c r="O18" s="34" t="s">
        <v>37</v>
      </c>
      <c r="P18" s="11" t="s">
        <v>16</v>
      </c>
    </row>
  </sheetData>
  <hyperlinks>
    <hyperlink ref="M2" r:id="rId1" display="https://my.zakupivli.pro/remote/dispatcher/state_purchase_view/56160753"/>
    <hyperlink ref="M3" r:id="rId2" display="https://my.zakupivli.pro/remote/dispatcher/state_purchase_view/56159239"/>
    <hyperlink ref="M4" r:id="rId3" display="https://my.zakupivli.pro/remote/dispatcher/state_purchase_view/56157116"/>
    <hyperlink ref="M5" r:id="rId4" display="https://my.zakupivli.pro/remote/dispatcher/state_purchase_view/55977675"/>
    <hyperlink ref="M9" r:id="rId5" display="https://my.zakupivli.pro/remote/dispatcher/state_purchase_view/53178718"/>
    <hyperlink ref="M12" r:id="rId6" display="https://my.zakupivli.pro/remote/dispatcher/state_purchase_view/53178295"/>
    <hyperlink ref="M13" r:id="rId7" display="https://my.zakupivli.pro/remote/dispatcher/state_purchase_view/53177993"/>
    <hyperlink ref="M14" r:id="rId8" display="https://my.zakupivli.pro/remote/dispatcher/state_purchase_view/52923010"/>
    <hyperlink ref="M15" r:id="rId9" display="https://my.zakupivli.pro/remote/dispatcher/state_purchase_view/52922812"/>
    <hyperlink ref="M16" r:id="rId10" display="https://my.zakupivli.pro/remote/dispatcher/state_purchase_view/52922647"/>
    <hyperlink ref="M17" r:id="rId11" display="https://my.zakupivli.pro/remote/dispatcher/state_purchase_view/52922460"/>
    <hyperlink ref="M18" r:id="rId12" display="https://my.zakupivli.pro/remote/dispatcher/state_purchase_view/52922080"/>
  </hyperlinks>
  <pageMargins left="0.70866141732283472" right="0.70866141732283472" top="0.74803149606299213" bottom="0.74803149606299213" header="0.31496062992125984" footer="0.31496062992125984"/>
  <pageSetup orientation="landscape" r:id="rId13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PC</cp:lastModifiedBy>
  <cp:lastPrinted>2023-06-20T12:19:32Z</cp:lastPrinted>
  <dcterms:created xsi:type="dcterms:W3CDTF">2017-08-11T10:02:23Z</dcterms:created>
  <dcterms:modified xsi:type="dcterms:W3CDTF">2024-12-25T13:07:22Z</dcterms:modified>
</cp:coreProperties>
</file>