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E45" i="1"/>
  <c r="C45"/>
  <c r="D23"/>
  <c r="C9" l="1"/>
  <c r="E9"/>
  <c r="D10"/>
  <c r="F10"/>
  <c r="D12"/>
  <c r="D13"/>
  <c r="F13"/>
  <c r="D14"/>
  <c r="F14"/>
  <c r="C15"/>
  <c r="E15"/>
  <c r="D16"/>
  <c r="F16"/>
  <c r="D17"/>
  <c r="F17"/>
  <c r="D19"/>
  <c r="F19"/>
  <c r="C20"/>
  <c r="E20"/>
  <c r="D21"/>
  <c r="F21"/>
  <c r="D22"/>
  <c r="F22"/>
  <c r="F23"/>
  <c r="D24"/>
  <c r="F24"/>
  <c r="C25"/>
  <c r="E25"/>
  <c r="D26"/>
  <c r="F26"/>
  <c r="D27"/>
  <c r="F27"/>
  <c r="D28"/>
  <c r="F28"/>
  <c r="D29"/>
  <c r="F29"/>
  <c r="C30"/>
  <c r="E30"/>
  <c r="D31"/>
  <c r="F31"/>
  <c r="D32"/>
  <c r="F32"/>
  <c r="D33"/>
  <c r="F33"/>
  <c r="D34"/>
  <c r="F34"/>
  <c r="D15" l="1"/>
  <c r="E8"/>
  <c r="E37" s="1"/>
  <c r="F25"/>
  <c r="F15"/>
  <c r="D9"/>
  <c r="C8"/>
  <c r="C37" s="1"/>
  <c r="F37" l="1"/>
  <c r="D8"/>
  <c r="D37" s="1"/>
</calcChain>
</file>

<file path=xl/sharedStrings.xml><?xml version="1.0" encoding="utf-8"?>
<sst xmlns="http://schemas.openxmlformats.org/spreadsheetml/2006/main" count="66" uniqueCount="54">
  <si>
    <t>Структура тарифів на централізоване водопостачання та водовідведення</t>
  </si>
  <si>
    <t>комунального підприємства Фастівської міської ради «Фастівводоканал»</t>
  </si>
  <si>
    <t>Без ПДВ</t>
  </si>
  <si>
    <t>№
з/п</t>
  </si>
  <si>
    <t>Найменування показників</t>
  </si>
  <si>
    <t xml:space="preserve">Централізоване водопостачання </t>
  </si>
  <si>
    <t>Централізоване водовідведення</t>
  </si>
  <si>
    <t>тис. грн на рік</t>
  </si>
  <si>
    <t>грн/м3</t>
  </si>
  <si>
    <t>Виробнича собівартість, у тому числі:</t>
  </si>
  <si>
    <t>прямі матеріальні витрати, у тому числі:</t>
  </si>
  <si>
    <t>електроенергія</t>
  </si>
  <si>
    <t>витрати на придбання води в інших суб’єктів господарювання / очищення власних стічних вод іншими суб’єктами господарювання</t>
  </si>
  <si>
    <t>витрати на реагенти</t>
  </si>
  <si>
    <t>матеріали, запасні частини та інші матеріальні ресурси (ремонти)</t>
  </si>
  <si>
    <t>прямі витрати на оплату праці</t>
  </si>
  <si>
    <t>інші прямі витрати, у тому числі:</t>
  </si>
  <si>
    <t>відрахування на соціальні заходи</t>
  </si>
  <si>
    <t>амортизаційні відрахування</t>
  </si>
  <si>
    <t>підкачка води сторонніми організаціями</t>
  </si>
  <si>
    <t>інші прямі витрати</t>
  </si>
  <si>
    <t>загальновиробничі витрати, у тому числі:</t>
  </si>
  <si>
    <t>витрати на оплату праці</t>
  </si>
  <si>
    <t>інші витрати</t>
  </si>
  <si>
    <t>Адміністративні витрати, у тому числі:</t>
  </si>
  <si>
    <t>Витрати на збут, у тому числі:</t>
  </si>
  <si>
    <t>Інші операційні витрати</t>
  </si>
  <si>
    <t>Фінансові витрати</t>
  </si>
  <si>
    <t>Повна собівартість</t>
  </si>
  <si>
    <t>Розрахунковий прибуток, у тому числі:</t>
  </si>
  <si>
    <t>податок на прибуток</t>
  </si>
  <si>
    <t>дивіденди</t>
  </si>
  <si>
    <t>резервний фонд (капітал)</t>
  </si>
  <si>
    <t>на розвиток виробництва (виробничі інвестиції)</t>
  </si>
  <si>
    <t>інше використання прибутку</t>
  </si>
  <si>
    <t>Вартість централізованого водопостачання/водовідведення, тис. грн</t>
  </si>
  <si>
    <t>Тариф на  централізоване водопостачання/водовідведення, грн/м3</t>
  </si>
  <si>
    <t>Обсяг реалізації, тис. м3</t>
  </si>
  <si>
    <t>1,1,1</t>
  </si>
  <si>
    <t>1,1,2</t>
  </si>
  <si>
    <t>1,1,3</t>
  </si>
  <si>
    <t>1,1,4</t>
  </si>
  <si>
    <t>1,3,1</t>
  </si>
  <si>
    <t>1,3,2</t>
  </si>
  <si>
    <t>1,3,3</t>
  </si>
  <si>
    <t>1,3,4</t>
  </si>
  <si>
    <t>1,4,1</t>
  </si>
  <si>
    <t>1,4,2</t>
  </si>
  <si>
    <t>1,4,3</t>
  </si>
  <si>
    <t>1,4,4</t>
  </si>
  <si>
    <t>населення</t>
  </si>
  <si>
    <t>Л.О.Тхоржевська</t>
  </si>
  <si>
    <t>Керуючий справами виконкому</t>
  </si>
  <si>
    <t xml:space="preserve">Додаток  №1до рішення виконкому Фастівської міської ради 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</si>
</sst>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/>
    <xf numFmtId="0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0" fontId="0" fillId="0" borderId="1" xfId="0" applyNumberFormat="1" applyBorder="1" applyAlignment="1">
      <alignment wrapText="1"/>
    </xf>
    <xf numFmtId="0" fontId="0" fillId="0" borderId="1" xfId="0" applyBorder="1"/>
    <xf numFmtId="0" fontId="0" fillId="0" borderId="1" xfId="0" applyNumberFormat="1" applyBorder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/>
    <xf numFmtId="2" fontId="0" fillId="0" borderId="1" xfId="0" applyNumberFormat="1" applyBorder="1"/>
    <xf numFmtId="0" fontId="1" fillId="0" borderId="1" xfId="0" applyFont="1" applyBorder="1"/>
    <xf numFmtId="164" fontId="0" fillId="0" borderId="1" xfId="0" applyNumberFormat="1" applyBorder="1"/>
    <xf numFmtId="165" fontId="0" fillId="0" borderId="1" xfId="0" applyNumberForma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0"/>
  <sheetViews>
    <sheetView tabSelected="1" view="pageBreakPreview" zoomScale="60" workbookViewId="0">
      <selection activeCell="E1" sqref="E1"/>
    </sheetView>
  </sheetViews>
  <sheetFormatPr defaultRowHeight="15"/>
  <cols>
    <col min="1" max="1" width="6.7109375" style="2" customWidth="1"/>
    <col min="2" max="2" width="38.28515625" customWidth="1"/>
    <col min="3" max="3" width="10" customWidth="1"/>
    <col min="4" max="4" width="10.7109375" customWidth="1"/>
    <col min="5" max="5" width="12.5703125" customWidth="1"/>
    <col min="6" max="6" width="10.85546875" customWidth="1"/>
  </cols>
  <sheetData>
    <row r="1" spans="1:6" ht="90">
      <c r="E1" s="1" t="s">
        <v>53</v>
      </c>
    </row>
    <row r="2" spans="1:6">
      <c r="A2" s="2" t="s">
        <v>0</v>
      </c>
    </row>
    <row r="3" spans="1:6">
      <c r="A3" s="2" t="s">
        <v>1</v>
      </c>
    </row>
    <row r="4" spans="1:6">
      <c r="A4" s="2" t="s">
        <v>50</v>
      </c>
      <c r="F4" t="s">
        <v>2</v>
      </c>
    </row>
    <row r="5" spans="1:6" ht="30">
      <c r="A5" s="5" t="s">
        <v>3</v>
      </c>
      <c r="B5" s="6" t="s">
        <v>4</v>
      </c>
      <c r="C5" s="16" t="s">
        <v>5</v>
      </c>
      <c r="D5" s="16"/>
      <c r="E5" s="16" t="s">
        <v>6</v>
      </c>
      <c r="F5" s="16"/>
    </row>
    <row r="6" spans="1:6">
      <c r="A6" s="7"/>
      <c r="B6" s="6"/>
      <c r="C6" s="6" t="s">
        <v>7</v>
      </c>
      <c r="D6" s="6" t="s">
        <v>8</v>
      </c>
      <c r="E6" s="6" t="s">
        <v>7</v>
      </c>
      <c r="F6" s="6" t="s">
        <v>8</v>
      </c>
    </row>
    <row r="7" spans="1:6" s="4" customFormat="1">
      <c r="A7" s="8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</row>
    <row r="8" spans="1:6">
      <c r="A8" s="7">
        <v>1</v>
      </c>
      <c r="B8" s="12" t="s">
        <v>9</v>
      </c>
      <c r="C8" s="10">
        <f t="shared" ref="C8:E8" si="0">C9+C14+C15+C20</f>
        <v>8453.77</v>
      </c>
      <c r="D8" s="14">
        <f t="shared" si="0"/>
        <v>10.368154280107921</v>
      </c>
      <c r="E8" s="10">
        <f t="shared" si="0"/>
        <v>6725.34</v>
      </c>
      <c r="F8" s="14">
        <v>14.051</v>
      </c>
    </row>
    <row r="9" spans="1:6">
      <c r="A9" s="11">
        <v>1.1000000000000001</v>
      </c>
      <c r="B9" s="12" t="s">
        <v>10</v>
      </c>
      <c r="C9" s="10">
        <f t="shared" ref="C9:E9" si="1">C10+C11+C12+C13</f>
        <v>3219.03</v>
      </c>
      <c r="D9" s="14">
        <f t="shared" si="1"/>
        <v>3.9477924944812361</v>
      </c>
      <c r="E9" s="10">
        <f t="shared" si="1"/>
        <v>1369.27</v>
      </c>
      <c r="F9" s="14">
        <v>2.8610000000000002</v>
      </c>
    </row>
    <row r="10" spans="1:6">
      <c r="A10" s="7" t="s">
        <v>38</v>
      </c>
      <c r="B10" s="6" t="s">
        <v>11</v>
      </c>
      <c r="C10" s="10">
        <v>2605.2600000000002</v>
      </c>
      <c r="D10" s="13">
        <f>C10/C46</f>
        <v>3.1950699043414277</v>
      </c>
      <c r="E10" s="10">
        <v>1205.31</v>
      </c>
      <c r="F10" s="13">
        <f>E10/E46</f>
        <v>2.5177765708556148</v>
      </c>
    </row>
    <row r="11" spans="1:6">
      <c r="A11" s="7" t="s">
        <v>39</v>
      </c>
      <c r="B11" s="6" t="s">
        <v>12</v>
      </c>
      <c r="C11" s="6">
        <v>0</v>
      </c>
      <c r="D11" s="13">
        <v>0</v>
      </c>
      <c r="E11" s="6">
        <v>0</v>
      </c>
      <c r="F11" s="13">
        <v>0</v>
      </c>
    </row>
    <row r="12" spans="1:6">
      <c r="A12" s="7" t="s">
        <v>40</v>
      </c>
      <c r="B12" s="6" t="s">
        <v>13</v>
      </c>
      <c r="C12" s="6">
        <v>167.86</v>
      </c>
      <c r="D12" s="13">
        <f>C12/C46</f>
        <v>0.20586215354427279</v>
      </c>
      <c r="E12" s="6">
        <v>0</v>
      </c>
      <c r="F12" s="13">
        <v>0</v>
      </c>
    </row>
    <row r="13" spans="1:6">
      <c r="A13" s="7" t="s">
        <v>41</v>
      </c>
      <c r="B13" s="6" t="s">
        <v>14</v>
      </c>
      <c r="C13" s="6">
        <v>445.91</v>
      </c>
      <c r="D13" s="13">
        <f>C13/C46</f>
        <v>0.54686043659553596</v>
      </c>
      <c r="E13" s="6">
        <v>163.96</v>
      </c>
      <c r="F13" s="13">
        <f>E13/E46</f>
        <v>0.34249665775401067</v>
      </c>
    </row>
    <row r="14" spans="1:6">
      <c r="A14" s="7">
        <v>1.2</v>
      </c>
      <c r="B14" s="12" t="s">
        <v>15</v>
      </c>
      <c r="C14" s="10">
        <v>1670.23</v>
      </c>
      <c r="D14" s="13">
        <f>C14/C46</f>
        <v>2.0483566347804758</v>
      </c>
      <c r="E14" s="10">
        <v>2602.1999999999998</v>
      </c>
      <c r="F14" s="13">
        <f>E14/E46</f>
        <v>5.4357453208556139</v>
      </c>
    </row>
    <row r="15" spans="1:6">
      <c r="A15" s="7">
        <v>1.3</v>
      </c>
      <c r="B15" s="12" t="s">
        <v>16</v>
      </c>
      <c r="C15" s="10">
        <f t="shared" ref="C15:F15" si="2">C16+C17+C18+C19</f>
        <v>837.42</v>
      </c>
      <c r="D15" s="14">
        <f t="shared" si="2"/>
        <v>1.0270051508462104</v>
      </c>
      <c r="E15" s="10">
        <f t="shared" si="2"/>
        <v>788.21</v>
      </c>
      <c r="F15" s="14">
        <f t="shared" si="2"/>
        <v>1.6464948195187166</v>
      </c>
    </row>
    <row r="16" spans="1:6">
      <c r="A16" s="7" t="s">
        <v>42</v>
      </c>
      <c r="B16" s="6" t="s">
        <v>17</v>
      </c>
      <c r="C16" s="6">
        <v>350.75</v>
      </c>
      <c r="D16" s="13">
        <f>C16/C46</f>
        <v>0.43015697817022319</v>
      </c>
      <c r="E16" s="6">
        <v>559.47</v>
      </c>
      <c r="F16" s="13">
        <f>E16/E46</f>
        <v>1.1686789772727273</v>
      </c>
    </row>
    <row r="17" spans="1:6">
      <c r="A17" s="7" t="s">
        <v>43</v>
      </c>
      <c r="B17" s="6" t="s">
        <v>18</v>
      </c>
      <c r="C17" s="6">
        <v>309.81</v>
      </c>
      <c r="D17" s="13">
        <f>C17/C46</f>
        <v>0.37994849153789551</v>
      </c>
      <c r="E17" s="6">
        <v>171.88</v>
      </c>
      <c r="F17" s="13">
        <f>E17/E46</f>
        <v>0.35904077540106949</v>
      </c>
    </row>
    <row r="18" spans="1:6">
      <c r="A18" s="7" t="s">
        <v>44</v>
      </c>
      <c r="B18" s="6" t="s">
        <v>19</v>
      </c>
      <c r="C18" s="6">
        <v>0</v>
      </c>
      <c r="D18" s="13">
        <v>0</v>
      </c>
      <c r="E18" s="6">
        <v>0</v>
      </c>
      <c r="F18" s="13">
        <v>0</v>
      </c>
    </row>
    <row r="19" spans="1:6">
      <c r="A19" s="7" t="s">
        <v>45</v>
      </c>
      <c r="B19" s="6" t="s">
        <v>20</v>
      </c>
      <c r="C19" s="6">
        <v>176.86</v>
      </c>
      <c r="D19" s="13">
        <f>C19/C46</f>
        <v>0.21689968113809174</v>
      </c>
      <c r="E19" s="6">
        <v>56.86</v>
      </c>
      <c r="F19" s="13">
        <f>E19/E46</f>
        <v>0.11877506684491977</v>
      </c>
    </row>
    <row r="20" spans="1:6">
      <c r="A20" s="7">
        <v>1.4</v>
      </c>
      <c r="B20" s="12" t="s">
        <v>21</v>
      </c>
      <c r="C20" s="10">
        <f t="shared" ref="C20:E20" si="3">C21+C22+C23+C24</f>
        <v>2727.09</v>
      </c>
      <c r="D20" s="14">
        <v>3.3450000000000002</v>
      </c>
      <c r="E20" s="10">
        <f t="shared" si="3"/>
        <v>1965.66</v>
      </c>
      <c r="F20" s="14">
        <v>4.1070000000000002</v>
      </c>
    </row>
    <row r="21" spans="1:6">
      <c r="A21" s="7" t="s">
        <v>46</v>
      </c>
      <c r="B21" s="6" t="s">
        <v>22</v>
      </c>
      <c r="C21" s="10">
        <v>1736.03</v>
      </c>
      <c r="D21" s="13">
        <f>C21/C46</f>
        <v>2.1290532254108414</v>
      </c>
      <c r="E21" s="10">
        <v>1318.94</v>
      </c>
      <c r="F21" s="13">
        <f>E21/E46</f>
        <v>2.7551387032085559</v>
      </c>
    </row>
    <row r="22" spans="1:6">
      <c r="A22" s="7" t="s">
        <v>47</v>
      </c>
      <c r="B22" s="6" t="s">
        <v>17</v>
      </c>
      <c r="C22" s="6">
        <v>364.55</v>
      </c>
      <c r="D22" s="13">
        <f>C22/C46</f>
        <v>0.44708118714741235</v>
      </c>
      <c r="E22" s="6">
        <v>276.97000000000003</v>
      </c>
      <c r="F22" s="13">
        <f>E22/E46</f>
        <v>0.5785636697860963</v>
      </c>
    </row>
    <row r="23" spans="1:6">
      <c r="A23" s="7" t="s">
        <v>48</v>
      </c>
      <c r="B23" s="6" t="s">
        <v>18</v>
      </c>
      <c r="C23" s="6">
        <v>37.28</v>
      </c>
      <c r="D23" s="13">
        <f>C23/C46</f>
        <v>4.5719892077507977E-2</v>
      </c>
      <c r="E23" s="6">
        <v>53.55</v>
      </c>
      <c r="F23" s="13">
        <f>E23/E46</f>
        <v>0.11186079545454544</v>
      </c>
    </row>
    <row r="24" spans="1:6">
      <c r="A24" s="7" t="s">
        <v>49</v>
      </c>
      <c r="B24" s="6" t="s">
        <v>23</v>
      </c>
      <c r="C24" s="6">
        <v>589.23</v>
      </c>
      <c r="D24" s="13">
        <f>C24/C46</f>
        <v>0.72262693156732893</v>
      </c>
      <c r="E24" s="6">
        <v>316.2</v>
      </c>
      <c r="F24" s="13">
        <f>E24/E46</f>
        <v>0.66051136363636354</v>
      </c>
    </row>
    <row r="25" spans="1:6">
      <c r="A25" s="7">
        <v>2</v>
      </c>
      <c r="B25" s="12" t="s">
        <v>24</v>
      </c>
      <c r="C25" s="6">
        <f t="shared" ref="C25:F25" si="4">C26+C27+C28+C29</f>
        <v>656.52</v>
      </c>
      <c r="D25" s="13">
        <v>0.80400000000000005</v>
      </c>
      <c r="E25" s="6">
        <f t="shared" si="4"/>
        <v>524.33000000000004</v>
      </c>
      <c r="F25" s="13">
        <f t="shared" si="4"/>
        <v>1.0952748997326205</v>
      </c>
    </row>
    <row r="26" spans="1:6">
      <c r="A26" s="7">
        <v>2.1</v>
      </c>
      <c r="B26" s="6" t="s">
        <v>22</v>
      </c>
      <c r="C26" s="6">
        <v>491.75</v>
      </c>
      <c r="D26" s="13">
        <f>C26/C46</f>
        <v>0.60307824380672059</v>
      </c>
      <c r="E26" s="6">
        <v>392.88</v>
      </c>
      <c r="F26" s="13">
        <f>E26/E46</f>
        <v>0.82068850267379678</v>
      </c>
    </row>
    <row r="27" spans="1:6">
      <c r="A27" s="7">
        <v>2.2000000000000002</v>
      </c>
      <c r="B27" s="6" t="s">
        <v>17</v>
      </c>
      <c r="C27" s="6">
        <v>108.01</v>
      </c>
      <c r="D27" s="13">
        <f>C27/C46</f>
        <v>0.13246259504537652</v>
      </c>
      <c r="E27" s="6">
        <v>86.29</v>
      </c>
      <c r="F27" s="13">
        <f>E27/E46</f>
        <v>0.1802515040106952</v>
      </c>
    </row>
    <row r="28" spans="1:6">
      <c r="A28" s="7">
        <v>2.2999999999999998</v>
      </c>
      <c r="B28" s="6" t="s">
        <v>18</v>
      </c>
      <c r="C28" s="6">
        <v>3.63</v>
      </c>
      <c r="D28" s="13">
        <f>C28/C46</f>
        <v>4.4518027961736569E-3</v>
      </c>
      <c r="E28" s="6">
        <v>2.89</v>
      </c>
      <c r="F28" s="13">
        <f>E28/E46</f>
        <v>6.036931818181818E-3</v>
      </c>
    </row>
    <row r="29" spans="1:6">
      <c r="A29" s="7">
        <v>2.4</v>
      </c>
      <c r="B29" s="6" t="s">
        <v>23</v>
      </c>
      <c r="C29" s="6">
        <v>53.13</v>
      </c>
      <c r="D29" s="13">
        <f>C29/C46</f>
        <v>6.5158204562178079E-2</v>
      </c>
      <c r="E29" s="6">
        <v>42.27</v>
      </c>
      <c r="F29" s="13">
        <f>E29/E46</f>
        <v>8.8297961229946528E-2</v>
      </c>
    </row>
    <row r="30" spans="1:6">
      <c r="A30" s="7">
        <v>3</v>
      </c>
      <c r="B30" s="12" t="s">
        <v>25</v>
      </c>
      <c r="C30" s="6">
        <f t="shared" ref="C30:E30" si="5">C31+C32+C33+C34</f>
        <v>530.76</v>
      </c>
      <c r="D30" s="13">
        <v>0.65</v>
      </c>
      <c r="E30" s="6">
        <f t="shared" si="5"/>
        <v>451.01</v>
      </c>
      <c r="F30" s="13">
        <v>0.94299999999999995</v>
      </c>
    </row>
    <row r="31" spans="1:6">
      <c r="A31" s="7">
        <v>3.1</v>
      </c>
      <c r="B31" s="6" t="s">
        <v>22</v>
      </c>
      <c r="C31" s="6">
        <v>415.89</v>
      </c>
      <c r="D31" s="13">
        <f>C31/C46</f>
        <v>0.51004415011037529</v>
      </c>
      <c r="E31" s="6">
        <v>354.68</v>
      </c>
      <c r="F31" s="13">
        <f>E31/E46</f>
        <v>0.74089237967914434</v>
      </c>
    </row>
    <row r="32" spans="1:6">
      <c r="A32" s="7">
        <v>3.2</v>
      </c>
      <c r="B32" s="6" t="s">
        <v>17</v>
      </c>
      <c r="C32" s="6">
        <v>91.49</v>
      </c>
      <c r="D32" s="13">
        <f>C32/C46</f>
        <v>0.11220259995094432</v>
      </c>
      <c r="E32" s="6">
        <v>78.03</v>
      </c>
      <c r="F32" s="13">
        <f>E32/E46</f>
        <v>0.16299715909090909</v>
      </c>
    </row>
    <row r="33" spans="1:6">
      <c r="A33" s="7">
        <v>3.3</v>
      </c>
      <c r="B33" s="6" t="s">
        <v>18</v>
      </c>
      <c r="C33" s="6">
        <v>1.96</v>
      </c>
      <c r="D33" s="13">
        <f>C33/C46</f>
        <v>2.4037282315428009E-3</v>
      </c>
      <c r="E33" s="6">
        <v>1.27</v>
      </c>
      <c r="F33" s="13">
        <f>E33/E46</f>
        <v>2.6529077540106949E-3</v>
      </c>
    </row>
    <row r="34" spans="1:6">
      <c r="A34" s="7">
        <v>3.4</v>
      </c>
      <c r="B34" s="6" t="s">
        <v>23</v>
      </c>
      <c r="C34" s="6">
        <v>21.42</v>
      </c>
      <c r="D34" s="13">
        <f>C34/C46</f>
        <v>2.6269315673289186E-2</v>
      </c>
      <c r="E34" s="6">
        <v>17.03</v>
      </c>
      <c r="F34" s="13">
        <f>E34/E46</f>
        <v>3.5574030748663103E-2</v>
      </c>
    </row>
    <row r="35" spans="1:6">
      <c r="A35" s="7">
        <v>4</v>
      </c>
      <c r="B35" s="12" t="s">
        <v>26</v>
      </c>
      <c r="C35" s="6">
        <v>0</v>
      </c>
      <c r="D35" s="6">
        <v>0</v>
      </c>
      <c r="E35" s="6">
        <v>0</v>
      </c>
      <c r="F35" s="6">
        <v>0</v>
      </c>
    </row>
    <row r="36" spans="1:6">
      <c r="A36" s="7">
        <v>5</v>
      </c>
      <c r="B36" s="6" t="s">
        <v>27</v>
      </c>
      <c r="C36" s="6">
        <v>0</v>
      </c>
      <c r="D36" s="6">
        <v>0</v>
      </c>
      <c r="E36" s="6">
        <v>0</v>
      </c>
      <c r="F36" s="6">
        <v>0</v>
      </c>
    </row>
    <row r="37" spans="1:6">
      <c r="A37" s="7">
        <v>6</v>
      </c>
      <c r="B37" s="12" t="s">
        <v>28</v>
      </c>
      <c r="C37" s="10">
        <f t="shared" ref="C37:F37" si="6">C8+C25+C30</f>
        <v>9641.0500000000011</v>
      </c>
      <c r="D37" s="10">
        <f t="shared" si="6"/>
        <v>11.822154280107922</v>
      </c>
      <c r="E37" s="10">
        <f t="shared" si="6"/>
        <v>7700.68</v>
      </c>
      <c r="F37" s="10">
        <f t="shared" si="6"/>
        <v>16.089274899732622</v>
      </c>
    </row>
    <row r="38" spans="1:6">
      <c r="A38" s="7">
        <v>7</v>
      </c>
      <c r="B38" s="6" t="s">
        <v>29</v>
      </c>
      <c r="C38" s="6">
        <v>0</v>
      </c>
      <c r="D38" s="6">
        <v>0</v>
      </c>
      <c r="E38" s="6">
        <v>0</v>
      </c>
      <c r="F38" s="6">
        <v>0</v>
      </c>
    </row>
    <row r="39" spans="1:6">
      <c r="A39" s="7">
        <v>7.1</v>
      </c>
      <c r="B39" s="6" t="s">
        <v>30</v>
      </c>
      <c r="C39" s="6">
        <v>0</v>
      </c>
      <c r="D39" s="6">
        <v>0</v>
      </c>
      <c r="E39" s="6">
        <v>0</v>
      </c>
      <c r="F39" s="6">
        <v>0</v>
      </c>
    </row>
    <row r="40" spans="1:6">
      <c r="A40" s="7">
        <v>7.2</v>
      </c>
      <c r="B40" s="6" t="s">
        <v>31</v>
      </c>
      <c r="C40" s="6">
        <v>0</v>
      </c>
      <c r="D40" s="6">
        <v>0</v>
      </c>
      <c r="E40" s="6">
        <v>0</v>
      </c>
      <c r="F40" s="6">
        <v>0</v>
      </c>
    </row>
    <row r="41" spans="1:6">
      <c r="A41" s="7">
        <v>7.3</v>
      </c>
      <c r="B41" s="6" t="s">
        <v>32</v>
      </c>
      <c r="C41" s="6">
        <v>0</v>
      </c>
      <c r="D41" s="6">
        <v>0</v>
      </c>
      <c r="E41" s="6">
        <v>0</v>
      </c>
      <c r="F41" s="6">
        <v>0</v>
      </c>
    </row>
    <row r="42" spans="1:6">
      <c r="A42" s="7">
        <v>7.4</v>
      </c>
      <c r="B42" s="6" t="s">
        <v>33</v>
      </c>
      <c r="C42" s="6">
        <v>0</v>
      </c>
      <c r="D42" s="6">
        <v>0</v>
      </c>
      <c r="E42" s="6">
        <v>0</v>
      </c>
      <c r="F42" s="6">
        <v>0</v>
      </c>
    </row>
    <row r="43" spans="1:6">
      <c r="A43" s="7">
        <v>7.5</v>
      </c>
      <c r="B43" s="6" t="s">
        <v>34</v>
      </c>
      <c r="C43" s="6">
        <v>0</v>
      </c>
      <c r="D43" s="6">
        <v>0</v>
      </c>
      <c r="E43" s="6">
        <v>0</v>
      </c>
      <c r="F43" s="6">
        <v>0</v>
      </c>
    </row>
    <row r="44" spans="1:6">
      <c r="A44" s="7">
        <v>8</v>
      </c>
      <c r="B44" s="12" t="s">
        <v>35</v>
      </c>
      <c r="C44" s="10">
        <v>9641.0499999999993</v>
      </c>
      <c r="D44" s="6"/>
      <c r="E44" s="10">
        <v>7700.68</v>
      </c>
      <c r="F44" s="6"/>
    </row>
    <row r="45" spans="1:6">
      <c r="A45" s="7">
        <v>9</v>
      </c>
      <c r="B45" s="12" t="s">
        <v>36</v>
      </c>
      <c r="C45" s="11">
        <f>C44/C46</f>
        <v>11.823706156487614</v>
      </c>
      <c r="D45" s="6"/>
      <c r="E45" s="11">
        <f>E44/E46</f>
        <v>16.085979278074866</v>
      </c>
      <c r="F45" s="6"/>
    </row>
    <row r="46" spans="1:6">
      <c r="A46" s="7">
        <v>10</v>
      </c>
      <c r="B46" s="12" t="s">
        <v>37</v>
      </c>
      <c r="C46" s="10">
        <v>815.4</v>
      </c>
      <c r="D46" s="6"/>
      <c r="E46" s="6">
        <v>478.72</v>
      </c>
      <c r="F46" s="6"/>
    </row>
    <row r="48" spans="1:6">
      <c r="A48" s="2" t="s">
        <v>52</v>
      </c>
      <c r="D48" t="s">
        <v>51</v>
      </c>
    </row>
    <row r="50" spans="1:6">
      <c r="A50" s="3"/>
      <c r="B50" s="15"/>
      <c r="C50" s="15"/>
      <c r="D50" s="15"/>
      <c r="E50" s="15"/>
      <c r="F50" s="15"/>
    </row>
  </sheetData>
  <mergeCells count="3">
    <mergeCell ref="B50:F50"/>
    <mergeCell ref="C5:D5"/>
    <mergeCell ref="E5:F5"/>
  </mergeCells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2019-11-11T12:24:53Z</dcterms:modified>
</cp:coreProperties>
</file>